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miederm\Documents\2019\Montážní postup - Technické návody\BaBC_TN-PREFA_2a3-02_hyd_tab_zlabu\"/>
    </mc:Choice>
  </mc:AlternateContent>
  <xr:revisionPtr revIDLastSave="0" documentId="13_ncr:1_{918E51C9-353B-42BB-8E1A-A016A1B9A0A0}" xr6:coauthVersionLast="40" xr6:coauthVersionMax="40" xr10:uidLastSave="{00000000-0000-0000-0000-000000000000}"/>
  <workbookProtection workbookAlgorithmName="SHA-512" workbookHashValue="T1qDNsKqS9PmjtYwyDhw8fyh8kqazZ1e69jG8QqiR1zAyZTt9pThGRmwzRkgFMQchuEDVnm1Rr7zs024mv9nxQ==" workbookSaltValue="TZ8WOoCPDixMrTUnDPVE+g==" workbookSpinCount="100000" lockStructure="1"/>
  <bookViews>
    <workbookView xWindow="28680" yWindow="-120" windowWidth="29040" windowHeight="15840" xr2:uid="{00000000-000D-0000-FFFF-FFFF00000000}"/>
  </bookViews>
  <sheets>
    <sheet name="vystup" sheetId="2" r:id="rId1"/>
    <sheet name="VÝPOČET" sheetId="3" state="hidden" r:id="rId2"/>
  </sheets>
  <definedNames>
    <definedName name="Print_Area" localSheetId="0">vystup!$A$1:$AB$69</definedName>
  </definedNames>
  <calcPr calcId="181029"/>
</workbook>
</file>

<file path=xl/calcChain.xml><?xml version="1.0" encoding="utf-8"?>
<calcChain xmlns="http://schemas.openxmlformats.org/spreadsheetml/2006/main">
  <c r="F14" i="3" l="1"/>
  <c r="G14" i="3" s="1"/>
  <c r="G2" i="3" l="1"/>
  <c r="B2" i="3"/>
  <c r="M22" i="2" l="1"/>
  <c r="P24" i="2"/>
  <c r="M24" i="2"/>
  <c r="K24" i="2"/>
  <c r="K22" i="2"/>
  <c r="F9" i="3" l="1"/>
  <c r="I12" i="2"/>
  <c r="B1" i="3" s="1"/>
  <c r="H14" i="3" s="1"/>
  <c r="I14" i="3" l="1"/>
  <c r="R24" i="2"/>
  <c r="F10" i="3"/>
  <c r="G9" i="3"/>
  <c r="H9" i="3" s="1"/>
  <c r="F11" i="3"/>
  <c r="F12" i="3"/>
  <c r="F13" i="3"/>
  <c r="F8" i="3"/>
  <c r="W3" i="2"/>
  <c r="U68" i="2"/>
  <c r="V24" i="2" l="1"/>
  <c r="J14" i="3"/>
  <c r="G11" i="3"/>
  <c r="H11" i="3" s="1"/>
  <c r="G10" i="3"/>
  <c r="H10" i="3" s="1"/>
  <c r="G13" i="3"/>
  <c r="H13" i="3" s="1"/>
  <c r="I9" i="3"/>
  <c r="J9" i="3" s="1"/>
  <c r="G8" i="3"/>
  <c r="H8" i="3" s="1"/>
  <c r="G12" i="3"/>
  <c r="H12" i="3" s="1"/>
  <c r="I10" i="3" l="1"/>
  <c r="I12" i="3"/>
  <c r="I13" i="3"/>
  <c r="I8" i="3"/>
  <c r="I11" i="3"/>
  <c r="J13" i="3" l="1"/>
  <c r="J12" i="3"/>
  <c r="J11" i="3"/>
  <c r="J10" i="3"/>
  <c r="J8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Schmieder M</author>
  </authors>
  <commentList>
    <comment ref="D6" authorId="0" shapeId="0" xr:uid="{CBAA90A3-6DF9-4EEE-BEC2-628715BC01B3}">
      <text>
        <r>
          <rPr>
            <b/>
            <sz val="9"/>
            <color indexed="81"/>
            <rFont val="Tahoma"/>
            <family val="2"/>
            <charset val="238"/>
          </rPr>
          <t>plocha žlabu</t>
        </r>
      </text>
    </comment>
    <comment ref="E6" authorId="0" shapeId="0" xr:uid="{2A4F77F5-B92E-401B-8BAF-7EB25C2C0778}">
      <text>
        <r>
          <rPr>
            <b/>
            <sz val="9"/>
            <color indexed="81"/>
            <rFont val="Tahoma"/>
            <family val="2"/>
            <charset val="238"/>
          </rPr>
          <t>omočený obvod žlabu</t>
        </r>
      </text>
    </comment>
  </commentList>
</comments>
</file>

<file path=xl/sharedStrings.xml><?xml version="1.0" encoding="utf-8"?>
<sst xmlns="http://schemas.openxmlformats.org/spreadsheetml/2006/main" count="72" uniqueCount="62">
  <si>
    <t>i</t>
  </si>
  <si>
    <t>n</t>
  </si>
  <si>
    <t>ρ</t>
  </si>
  <si>
    <t>-</t>
  </si>
  <si>
    <t>m/s</t>
  </si>
  <si>
    <r>
      <t>kg/m</t>
    </r>
    <r>
      <rPr>
        <vertAlign val="superscript"/>
        <sz val="11"/>
        <color indexed="8"/>
        <rFont val="Calibri"/>
        <family val="2"/>
        <charset val="238"/>
      </rPr>
      <t>3</t>
    </r>
  </si>
  <si>
    <t>‰</t>
  </si>
  <si>
    <t>B &amp; BC, a.s., Sokolská 464, 330 22 Zbůch</t>
  </si>
  <si>
    <t>Maximální rychlost:</t>
  </si>
  <si>
    <t>Maximální průtok:</t>
  </si>
  <si>
    <t>Ing. Martin Schmieder</t>
  </si>
  <si>
    <t>Ing. Martin Királ</t>
  </si>
  <si>
    <t>manažer kvality</t>
  </si>
  <si>
    <t>technolog</t>
  </si>
  <si>
    <t>m/m</t>
  </si>
  <si>
    <t>Protokol o výpočtu vytvořen dne:</t>
  </si>
  <si>
    <t>Výsledky výpočtu:</t>
  </si>
  <si>
    <t>Q =</t>
  </si>
  <si>
    <t>v =</t>
  </si>
  <si>
    <t>Okrajové podmínky výpočtu:</t>
  </si>
  <si>
    <t>Podélný sklon:</t>
  </si>
  <si>
    <t>Součinitel drsnosti:</t>
  </si>
  <si>
    <t>Obj. hmotnost vody:</t>
  </si>
  <si>
    <t>Metoda výpočtu:</t>
  </si>
  <si>
    <t>Tento výpočet hydraulických vlastností betonových žlabů je jen informativní a nenahrazuje výpočet provedený odborně způsobilou osobou.</t>
  </si>
  <si>
    <t>Rozměry:</t>
  </si>
  <si>
    <t>[mm]</t>
  </si>
  <si>
    <t>délka</t>
  </si>
  <si>
    <t>šířka</t>
  </si>
  <si>
    <t>výška</t>
  </si>
  <si>
    <t>m</t>
  </si>
  <si>
    <t>A</t>
  </si>
  <si>
    <t>O</t>
  </si>
  <si>
    <t>R</t>
  </si>
  <si>
    <t>c</t>
  </si>
  <si>
    <t>v</t>
  </si>
  <si>
    <t>Q</t>
  </si>
  <si>
    <r>
      <t>m</t>
    </r>
    <r>
      <rPr>
        <vertAlign val="superscript"/>
        <sz val="11"/>
        <color indexed="8"/>
        <rFont val="Calibri"/>
        <family val="2"/>
        <charset val="238"/>
      </rPr>
      <t>2</t>
    </r>
  </si>
  <si>
    <r>
      <t>m</t>
    </r>
    <r>
      <rPr>
        <vertAlign val="superscript"/>
        <sz val="11"/>
        <color indexed="8"/>
        <rFont val="Calibri"/>
        <family val="2"/>
        <charset val="238"/>
      </rPr>
      <t>0,5</t>
    </r>
    <r>
      <rPr>
        <sz val="11"/>
        <color theme="1"/>
        <rFont val="Calibri"/>
        <family val="2"/>
        <charset val="238"/>
        <scheme val="minor"/>
      </rPr>
      <t>/s</t>
    </r>
  </si>
  <si>
    <r>
      <t>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/s</t>
    </r>
  </si>
  <si>
    <t>ŽLAB</t>
  </si>
  <si>
    <t>B&amp;BC Zlabek</t>
  </si>
  <si>
    <t>B&amp;BC Zlab 33-60</t>
  </si>
  <si>
    <t>B&amp;BC Zlab 33-55</t>
  </si>
  <si>
    <t>B&amp;BC Zlab 33-80</t>
  </si>
  <si>
    <t>B&amp;BC Zlab 33-93</t>
  </si>
  <si>
    <t>B&amp;BC Zlab 100-127</t>
  </si>
  <si>
    <t>Za B &amp; BC, a.s. ve Zbůchu dne 28.2.2019:</t>
  </si>
  <si>
    <t>C = rychlostní součinitel [m0.5/s] 
R = hydraulický poloměr [m] 
i  = sklon stoky</t>
  </si>
  <si>
    <t>Kde:</t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</si>
  <si>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>/s</t>
    </r>
  </si>
  <si>
    <t>l/s</t>
  </si>
  <si>
    <t>K výpočtu proudění je v tomto dokumentu použita Chézyho rovnice:</t>
  </si>
  <si>
    <t xml:space="preserve"> v=C.√(R.i)</t>
  </si>
  <si>
    <t xml:space="preserve">  C=1/n.R^(1/6)</t>
  </si>
  <si>
    <t xml:space="preserve">R = hydraulický poloměr:  R=A/O
n = drsnostní součinitel
</t>
  </si>
  <si>
    <t>pro znečištěné vodovodní a stokové potrubí se uvažuje n = 0,014</t>
  </si>
  <si>
    <t>B&amp;BC
Žlab J
249-72</t>
  </si>
  <si>
    <t>B&amp;BC Zlab J 249-72</t>
  </si>
  <si>
    <t>Zaplnění žlabu je uvažováno na úroveň spodní hrany bočních vtokových otvorů.</t>
  </si>
  <si>
    <t>Protokol výpočtu hydraulických parametrů žlabu J</t>
  </si>
  <si>
    <t>Rychlostní součinitel C je stanoven podle Manninga: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</si>
</sst>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0.0000"/>
  </numFmts>
  <fonts count="29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6"/>
      <color indexed="8"/>
      <name val="Calibri"/>
      <family val="2"/>
      <charset val="238"/>
    </font>
    <font>
      <sz val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color rgb="FFC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rgb="FFC00000"/>
      <name val="Calibri"/>
      <family val="2"/>
      <charset val="238"/>
    </font>
    <font>
      <b/>
      <sz val="16"/>
      <color theme="0"/>
      <name val="Calibri"/>
      <family val="2"/>
      <charset val="238"/>
    </font>
    <font>
      <b/>
      <sz val="10"/>
      <color theme="0"/>
      <name val="Calibri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rgb="FFC00000"/>
      <name val="Calibri"/>
      <family val="2"/>
      <charset val="238"/>
    </font>
    <font>
      <b/>
      <sz val="12"/>
      <color theme="0"/>
      <name val="Calibri"/>
      <family val="2"/>
      <charset val="238"/>
    </font>
    <font>
      <b/>
      <sz val="9"/>
      <color rgb="FFC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78">
    <xf numFmtId="0" fontId="0" fillId="0" borderId="0" xfId="0"/>
    <xf numFmtId="0" fontId="0" fillId="0" borderId="0" xfId="0" applyBorder="1"/>
    <xf numFmtId="0" fontId="0" fillId="0" borderId="25" xfId="0" applyBorder="1"/>
    <xf numFmtId="0" fontId="0" fillId="0" borderId="1" xfId="0" applyBorder="1"/>
    <xf numFmtId="0" fontId="0" fillId="0" borderId="26" xfId="0" applyBorder="1" applyAlignment="1">
      <alignment horizontal="left"/>
    </xf>
    <xf numFmtId="0" fontId="0" fillId="0" borderId="27" xfId="0" applyBorder="1"/>
    <xf numFmtId="0" fontId="0" fillId="0" borderId="28" xfId="0" applyBorder="1"/>
    <xf numFmtId="0" fontId="0" fillId="0" borderId="29" xfId="0" applyBorder="1" applyAlignment="1">
      <alignment horizontal="left"/>
    </xf>
    <xf numFmtId="0" fontId="10" fillId="0" borderId="24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165" fontId="0" fillId="0" borderId="30" xfId="0" applyNumberFormat="1" applyBorder="1"/>
    <xf numFmtId="165" fontId="0" fillId="0" borderId="1" xfId="0" applyNumberFormat="1" applyBorder="1"/>
    <xf numFmtId="166" fontId="0" fillId="0" borderId="30" xfId="0" applyNumberFormat="1" applyBorder="1"/>
    <xf numFmtId="166" fontId="0" fillId="0" borderId="1" xfId="0" applyNumberFormat="1" applyBorder="1"/>
    <xf numFmtId="0" fontId="24" fillId="0" borderId="0" xfId="0" applyFont="1" applyBorder="1"/>
    <xf numFmtId="0" fontId="24" fillId="0" borderId="38" xfId="0" applyFont="1" applyBorder="1"/>
    <xf numFmtId="0" fontId="0" fillId="0" borderId="39" xfId="0" applyBorder="1"/>
    <xf numFmtId="0" fontId="0" fillId="0" borderId="40" xfId="0" applyBorder="1"/>
    <xf numFmtId="0" fontId="0" fillId="0" borderId="41" xfId="0" applyFill="1" applyBorder="1" applyAlignment="1">
      <alignment horizontal="center" vertical="center"/>
    </xf>
    <xf numFmtId="9" fontId="0" fillId="0" borderId="35" xfId="0" applyNumberFormat="1" applyBorder="1" applyAlignment="1">
      <alignment horizontal="center"/>
    </xf>
    <xf numFmtId="9" fontId="0" fillId="0" borderId="36" xfId="0" applyNumberFormat="1" applyBorder="1" applyAlignment="1">
      <alignment horizontal="center"/>
    </xf>
    <xf numFmtId="9" fontId="0" fillId="0" borderId="37" xfId="0" applyNumberForma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31" xfId="0" applyFont="1" applyBorder="1" applyAlignment="1">
      <alignment horizontal="center"/>
    </xf>
    <xf numFmtId="9" fontId="0" fillId="0" borderId="32" xfId="0" applyNumberFormat="1" applyBorder="1" applyAlignment="1">
      <alignment horizontal="center"/>
    </xf>
    <xf numFmtId="9" fontId="0" fillId="0" borderId="33" xfId="0" applyNumberFormat="1" applyBorder="1" applyAlignment="1">
      <alignment horizontal="center"/>
    </xf>
    <xf numFmtId="9" fontId="0" fillId="0" borderId="34" xfId="0" applyNumberFormat="1" applyBorder="1" applyAlignment="1">
      <alignment horizontal="center"/>
    </xf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19" fillId="0" borderId="0" xfId="0" applyFont="1" applyProtection="1">
      <protection hidden="1"/>
    </xf>
    <xf numFmtId="0" fontId="17" fillId="2" borderId="0" xfId="0" applyFont="1" applyFill="1" applyBorder="1" applyProtection="1">
      <protection hidden="1"/>
    </xf>
    <xf numFmtId="0" fontId="22" fillId="2" borderId="0" xfId="0" applyFont="1" applyFill="1" applyBorder="1" applyAlignment="1" applyProtection="1">
      <alignment horizontal="center" vertical="center" wrapText="1"/>
      <protection hidden="1"/>
    </xf>
    <xf numFmtId="0" fontId="22" fillId="2" borderId="0" xfId="0" applyFont="1" applyFill="1" applyBorder="1" applyAlignment="1" applyProtection="1">
      <alignment horizontal="center" vertical="center" wrapText="1"/>
      <protection hidden="1"/>
    </xf>
    <xf numFmtId="3" fontId="18" fillId="2" borderId="0" xfId="0" applyNumberFormat="1" applyFont="1" applyFill="1" applyBorder="1" applyAlignment="1" applyProtection="1">
      <alignment horizontal="center" vertical="center"/>
      <protection hidden="1"/>
    </xf>
    <xf numFmtId="22" fontId="18" fillId="2" borderId="0" xfId="0" applyNumberFormat="1" applyFont="1" applyFill="1" applyBorder="1" applyAlignment="1" applyProtection="1">
      <alignment vertical="center"/>
      <protection hidden="1"/>
    </xf>
    <xf numFmtId="22" fontId="18" fillId="2" borderId="0" xfId="0" applyNumberFormat="1" applyFont="1" applyFill="1" applyBorder="1" applyAlignment="1" applyProtection="1">
      <alignment horizontal="center" vertical="center"/>
      <protection hidden="1"/>
    </xf>
    <xf numFmtId="0" fontId="18" fillId="2" borderId="0" xfId="0" applyFont="1" applyFill="1" applyBorder="1" applyProtection="1">
      <protection hidden="1"/>
    </xf>
    <xf numFmtId="0" fontId="18" fillId="2" borderId="0" xfId="0" applyFont="1" applyFill="1" applyBorder="1" applyAlignment="1" applyProtection="1">
      <alignment horizontal="center" vertical="center"/>
      <protection hidden="1"/>
    </xf>
    <xf numFmtId="0" fontId="18" fillId="2" borderId="0" xfId="0" applyFont="1" applyFill="1" applyBorder="1" applyAlignment="1" applyProtection="1">
      <alignment vertical="center"/>
      <protection hidden="1"/>
    </xf>
    <xf numFmtId="0" fontId="17" fillId="2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Fill="1" applyBorder="1" applyAlignment="1" applyProtection="1">
      <alignment horizontal="center"/>
      <protection hidden="1"/>
    </xf>
    <xf numFmtId="0" fontId="0" fillId="0" borderId="19" xfId="0" applyBorder="1" applyProtection="1">
      <protection hidden="1"/>
    </xf>
    <xf numFmtId="0" fontId="0" fillId="0" borderId="20" xfId="0" applyBorder="1" applyProtection="1">
      <protection hidden="1"/>
    </xf>
    <xf numFmtId="0" fontId="0" fillId="0" borderId="20" xfId="0" applyBorder="1" applyAlignment="1" applyProtection="1">
      <alignment horizontal="center"/>
      <protection hidden="1"/>
    </xf>
    <xf numFmtId="0" fontId="0" fillId="0" borderId="21" xfId="0" applyBorder="1" applyAlignment="1" applyProtection="1">
      <alignment horizontal="center"/>
      <protection hidden="1"/>
    </xf>
    <xf numFmtId="0" fontId="0" fillId="0" borderId="22" xfId="0" applyBorder="1" applyAlignment="1" applyProtection="1">
      <alignment horizontal="center"/>
      <protection hidden="1"/>
    </xf>
    <xf numFmtId="0" fontId="0" fillId="0" borderId="23" xfId="0" applyBorder="1" applyProtection="1">
      <protection hidden="1"/>
    </xf>
    <xf numFmtId="0" fontId="0" fillId="0" borderId="12" xfId="0" applyBorder="1" applyProtection="1">
      <protection hidden="1"/>
    </xf>
    <xf numFmtId="0" fontId="16" fillId="0" borderId="0" xfId="0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Protection="1">
      <protection hidden="1"/>
    </xf>
    <xf numFmtId="0" fontId="0" fillId="0" borderId="5" xfId="0" applyBorder="1" applyProtection="1">
      <protection hidden="1"/>
    </xf>
    <xf numFmtId="0" fontId="0" fillId="0" borderId="13" xfId="0" applyBorder="1" applyProtection="1"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164" fontId="0" fillId="0" borderId="1" xfId="0" applyNumberFormat="1" applyFill="1" applyBorder="1" applyAlignment="1" applyProtection="1">
      <alignment horizontal="center" vertical="center"/>
      <protection hidden="1"/>
    </xf>
    <xf numFmtId="2" fontId="0" fillId="3" borderId="1" xfId="0" applyNumberForma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Border="1" applyAlignment="1" applyProtection="1"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165" fontId="0" fillId="0" borderId="1" xfId="0" applyNumberForma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/>
      <protection hidden="1"/>
    </xf>
    <xf numFmtId="0" fontId="20" fillId="0" borderId="0" xfId="1" applyFont="1" applyBorder="1" applyAlignment="1" applyProtection="1">
      <protection hidden="1"/>
    </xf>
    <xf numFmtId="0" fontId="20" fillId="0" borderId="0" xfId="0" applyFont="1" applyBorder="1" applyAlignment="1" applyProtection="1"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0" fillId="0" borderId="14" xfId="0" applyBorder="1" applyProtection="1">
      <protection hidden="1"/>
    </xf>
    <xf numFmtId="0" fontId="0" fillId="0" borderId="3" xfId="0" applyBorder="1" applyProtection="1">
      <protection hidden="1"/>
    </xf>
    <xf numFmtId="0" fontId="0" fillId="0" borderId="7" xfId="0" applyBorder="1" applyProtection="1">
      <protection hidden="1"/>
    </xf>
    <xf numFmtId="0" fontId="0" fillId="0" borderId="15" xfId="0" applyBorder="1" applyProtection="1">
      <protection hidden="1"/>
    </xf>
    <xf numFmtId="0" fontId="14" fillId="0" borderId="4" xfId="0" applyFont="1" applyBorder="1" applyAlignment="1" applyProtection="1">
      <alignment horizontal="center" vertical="center"/>
      <protection hidden="1"/>
    </xf>
    <xf numFmtId="0" fontId="14" fillId="0" borderId="0" xfId="0" applyFont="1" applyBorder="1" applyAlignment="1" applyProtection="1">
      <alignment horizontal="center" vertical="center"/>
      <protection hidden="1"/>
    </xf>
    <xf numFmtId="0" fontId="14" fillId="0" borderId="0" xfId="0" applyFont="1" applyBorder="1" applyAlignment="1" applyProtection="1">
      <alignment vertical="center"/>
      <protection hidden="1"/>
    </xf>
    <xf numFmtId="0" fontId="23" fillId="0" borderId="0" xfId="0" applyFont="1" applyBorder="1" applyAlignment="1" applyProtection="1">
      <alignment vertical="center" wrapText="1"/>
      <protection hidden="1"/>
    </xf>
    <xf numFmtId="165" fontId="21" fillId="0" borderId="0" xfId="0" applyNumberFormat="1" applyFont="1" applyBorder="1" applyAlignment="1" applyProtection="1">
      <alignment vertical="center"/>
      <protection hidden="1"/>
    </xf>
    <xf numFmtId="2" fontId="21" fillId="0" borderId="0" xfId="0" applyNumberFormat="1" applyFont="1" applyBorder="1" applyAlignment="1" applyProtection="1">
      <alignment vertical="center"/>
      <protection hidden="1"/>
    </xf>
    <xf numFmtId="0" fontId="21" fillId="0" borderId="0" xfId="0" applyFont="1" applyBorder="1" applyAlignment="1" applyProtection="1">
      <alignment vertical="center"/>
      <protection hidden="1"/>
    </xf>
    <xf numFmtId="0" fontId="16" fillId="0" borderId="0" xfId="0" applyFont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vertical="center"/>
      <protection hidden="1"/>
    </xf>
    <xf numFmtId="0" fontId="12" fillId="4" borderId="9" xfId="0" applyFont="1" applyFill="1" applyBorder="1" applyAlignment="1" applyProtection="1">
      <alignment horizontal="center" vertical="center" wrapText="1"/>
      <protection hidden="1"/>
    </xf>
    <xf numFmtId="0" fontId="12" fillId="4" borderId="8" xfId="0" applyFont="1" applyFill="1" applyBorder="1" applyAlignment="1" applyProtection="1">
      <alignment horizontal="center" vertical="center" wrapText="1"/>
      <protection hidden="1"/>
    </xf>
    <xf numFmtId="0" fontId="12" fillId="4" borderId="4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3" fontId="12" fillId="4" borderId="1" xfId="0" applyNumberFormat="1" applyFont="1" applyFill="1" applyBorder="1" applyAlignment="1" applyProtection="1">
      <alignment horizontal="center" vertical="center"/>
      <protection hidden="1"/>
    </xf>
    <xf numFmtId="0" fontId="12" fillId="4" borderId="6" xfId="0" applyFont="1" applyFill="1" applyBorder="1" applyAlignment="1" applyProtection="1">
      <alignment horizontal="center" vertical="center" wrapText="1"/>
      <protection hidden="1"/>
    </xf>
    <xf numFmtId="0" fontId="12" fillId="4" borderId="7" xfId="0" applyFont="1" applyFill="1" applyBorder="1" applyAlignment="1" applyProtection="1">
      <alignment horizontal="center" vertical="center" wrapText="1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3" fillId="0" borderId="0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165" fontId="12" fillId="0" borderId="9" xfId="0" applyNumberFormat="1" applyFont="1" applyBorder="1" applyAlignment="1" applyProtection="1">
      <alignment horizontal="center" vertical="center"/>
      <protection hidden="1"/>
    </xf>
    <xf numFmtId="165" fontId="12" fillId="0" borderId="8" xfId="0" applyNumberFormat="1" applyFont="1" applyBorder="1" applyAlignment="1" applyProtection="1">
      <alignment horizontal="center" vertical="center"/>
      <protection hidden="1"/>
    </xf>
    <xf numFmtId="2" fontId="12" fillId="0" borderId="9" xfId="0" applyNumberFormat="1" applyFont="1" applyBorder="1" applyAlignment="1" applyProtection="1">
      <alignment horizontal="center" vertical="center"/>
      <protection hidden="1"/>
    </xf>
    <xf numFmtId="2" fontId="12" fillId="0" borderId="4" xfId="0" applyNumberFormat="1" applyFont="1" applyBorder="1" applyAlignment="1" applyProtection="1">
      <alignment horizontal="center" vertical="center"/>
      <protection hidden="1"/>
    </xf>
    <xf numFmtId="0" fontId="12" fillId="0" borderId="8" xfId="0" applyFont="1" applyBorder="1" applyAlignment="1" applyProtection="1">
      <alignment horizontal="center" vertical="center"/>
      <protection hidden="1"/>
    </xf>
    <xf numFmtId="0" fontId="12" fillId="0" borderId="9" xfId="0" applyFont="1" applyBorder="1" applyAlignment="1" applyProtection="1">
      <alignment horizontal="center" vertical="center"/>
      <protection hidden="1"/>
    </xf>
    <xf numFmtId="165" fontId="0" fillId="0" borderId="4" xfId="0" applyNumberFormat="1" applyBorder="1" applyAlignment="1" applyProtection="1">
      <alignment horizontal="center" vertical="center"/>
      <protection hidden="1"/>
    </xf>
    <xf numFmtId="166" fontId="0" fillId="0" borderId="4" xfId="0" applyNumberFormat="1" applyBorder="1" applyAlignment="1" applyProtection="1">
      <alignment horizontal="center" vertical="center"/>
      <protection hidden="1"/>
    </xf>
    <xf numFmtId="165" fontId="12" fillId="0" borderId="5" xfId="0" applyNumberFormat="1" applyFont="1" applyBorder="1" applyAlignment="1" applyProtection="1">
      <alignment horizontal="center" vertical="center"/>
      <protection hidden="1"/>
    </xf>
    <xf numFmtId="165" fontId="12" fillId="0" borderId="2" xfId="0" applyNumberFormat="1" applyFont="1" applyBorder="1" applyAlignment="1" applyProtection="1">
      <alignment horizontal="center" vertical="center"/>
      <protection hidden="1"/>
    </xf>
    <xf numFmtId="2" fontId="12" fillId="0" borderId="5" xfId="0" applyNumberFormat="1" applyFont="1" applyBorder="1" applyAlignment="1" applyProtection="1">
      <alignment horizontal="center" vertical="center"/>
      <protection hidden="1"/>
    </xf>
    <xf numFmtId="2" fontId="12" fillId="0" borderId="0" xfId="0" applyNumberFormat="1" applyFont="1" applyBorder="1" applyAlignment="1" applyProtection="1">
      <alignment horizontal="center" vertical="center"/>
      <protection hidden="1"/>
    </xf>
    <xf numFmtId="0" fontId="12" fillId="0" borderId="2" xfId="0" applyFont="1" applyBorder="1" applyAlignment="1" applyProtection="1">
      <alignment horizontal="center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165" fontId="0" fillId="0" borderId="0" xfId="0" applyNumberFormat="1" applyBorder="1" applyAlignment="1" applyProtection="1">
      <alignment horizontal="center" vertical="center"/>
      <protection hidden="1"/>
    </xf>
    <xf numFmtId="166" fontId="0" fillId="0" borderId="0" xfId="0" applyNumberFormat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5" fillId="0" borderId="1" xfId="0" applyFont="1" applyFill="1" applyBorder="1" applyAlignment="1" applyProtection="1">
      <alignment horizontal="center" vertical="center"/>
      <protection hidden="1"/>
    </xf>
    <xf numFmtId="165" fontId="12" fillId="0" borderId="6" xfId="0" applyNumberFormat="1" applyFont="1" applyBorder="1" applyAlignment="1" applyProtection="1">
      <alignment horizontal="center" vertical="center"/>
      <protection hidden="1"/>
    </xf>
    <xf numFmtId="165" fontId="12" fillId="0" borderId="7" xfId="0" applyNumberFormat="1" applyFont="1" applyBorder="1" applyAlignment="1" applyProtection="1">
      <alignment horizontal="center" vertical="center"/>
      <protection hidden="1"/>
    </xf>
    <xf numFmtId="2" fontId="12" fillId="0" borderId="6" xfId="0" applyNumberFormat="1" applyFont="1" applyBorder="1" applyAlignment="1" applyProtection="1">
      <alignment horizontal="center" vertical="center"/>
      <protection hidden="1"/>
    </xf>
    <xf numFmtId="2" fontId="12" fillId="0" borderId="3" xfId="0" applyNumberFormat="1" applyFont="1" applyBorder="1" applyAlignment="1" applyProtection="1">
      <alignment horizontal="center" vertical="center"/>
      <protection hidden="1"/>
    </xf>
    <xf numFmtId="0" fontId="12" fillId="0" borderId="7" xfId="0" applyFont="1" applyBorder="1" applyAlignment="1" applyProtection="1">
      <alignment horizontal="center" vertical="center"/>
      <protection hidden="1"/>
    </xf>
    <xf numFmtId="0" fontId="12" fillId="0" borderId="6" xfId="0" applyFont="1" applyBorder="1" applyAlignment="1" applyProtection="1">
      <alignment horizontal="center" vertical="center"/>
      <protection hidden="1"/>
    </xf>
    <xf numFmtId="165" fontId="0" fillId="0" borderId="3" xfId="0" applyNumberFormat="1" applyBorder="1" applyAlignment="1" applyProtection="1">
      <alignment horizontal="center" vertical="center"/>
      <protection hidden="1"/>
    </xf>
    <xf numFmtId="166" fontId="0" fillId="0" borderId="3" xfId="0" applyNumberFormat="1" applyBorder="1" applyAlignment="1" applyProtection="1">
      <alignment horizontal="center" vertical="center"/>
      <protection hidden="1"/>
    </xf>
    <xf numFmtId="0" fontId="0" fillId="0" borderId="4" xfId="0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vertical="center"/>
      <protection hidden="1"/>
    </xf>
    <xf numFmtId="0" fontId="12" fillId="0" borderId="0" xfId="0" applyFont="1" applyFill="1" applyBorder="1" applyAlignment="1" applyProtection="1">
      <alignment vertical="center" wrapText="1"/>
      <protection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165" fontId="12" fillId="0" borderId="0" xfId="0" applyNumberFormat="1" applyFont="1" applyFill="1" applyBorder="1" applyAlignment="1" applyProtection="1">
      <alignment vertical="center"/>
      <protection hidden="1"/>
    </xf>
    <xf numFmtId="2" fontId="12" fillId="0" borderId="0" xfId="0" applyNumberFormat="1" applyFont="1" applyFill="1" applyBorder="1" applyAlignment="1" applyProtection="1">
      <alignment vertical="center"/>
      <protection hidden="1"/>
    </xf>
    <xf numFmtId="0" fontId="12" fillId="0" borderId="0" xfId="0" applyFont="1" applyFill="1" applyBorder="1" applyAlignment="1" applyProtection="1">
      <alignment vertical="center"/>
      <protection hidden="1"/>
    </xf>
    <xf numFmtId="165" fontId="0" fillId="0" borderId="0" xfId="0" applyNumberFormat="1" applyFill="1" applyBorder="1" applyAlignment="1" applyProtection="1">
      <alignment vertical="center"/>
      <protection hidden="1"/>
    </xf>
    <xf numFmtId="166" fontId="0" fillId="0" borderId="0" xfId="0" applyNumberFormat="1" applyFill="1" applyBorder="1" applyAlignment="1" applyProtection="1">
      <alignment vertical="center"/>
      <protection hidden="1"/>
    </xf>
    <xf numFmtId="3" fontId="15" fillId="0" borderId="13" xfId="0" applyNumberFormat="1" applyFont="1" applyBorder="1" applyAlignment="1" applyProtection="1">
      <alignment textRotation="90"/>
      <protection hidden="1"/>
    </xf>
    <xf numFmtId="0" fontId="6" fillId="0" borderId="0" xfId="0" applyFont="1" applyFill="1" applyBorder="1" applyAlignment="1" applyProtection="1">
      <protection hidden="1"/>
    </xf>
    <xf numFmtId="165" fontId="8" fillId="0" borderId="0" xfId="0" applyNumberFormat="1" applyFont="1" applyFill="1" applyBorder="1" applyAlignment="1" applyProtection="1">
      <protection hidden="1"/>
    </xf>
    <xf numFmtId="0" fontId="0" fillId="0" borderId="3" xfId="0" applyFill="1" applyBorder="1" applyProtection="1">
      <protection hidden="1"/>
    </xf>
    <xf numFmtId="0" fontId="0" fillId="0" borderId="10" xfId="0" applyBorder="1" applyProtection="1">
      <protection hidden="1"/>
    </xf>
    <xf numFmtId="0" fontId="0" fillId="0" borderId="4" xfId="0" applyBorder="1" applyProtection="1">
      <protection hidden="1"/>
    </xf>
    <xf numFmtId="0" fontId="4" fillId="0" borderId="4" xfId="0" applyFont="1" applyFill="1" applyBorder="1" applyProtection="1">
      <protection hidden="1"/>
    </xf>
    <xf numFmtId="0" fontId="0" fillId="0" borderId="4" xfId="0" applyFill="1" applyBorder="1" applyProtection="1">
      <protection hidden="1"/>
    </xf>
    <xf numFmtId="0" fontId="0" fillId="0" borderId="8" xfId="0" applyFill="1" applyBorder="1" applyProtection="1">
      <protection hidden="1"/>
    </xf>
    <xf numFmtId="0" fontId="0" fillId="0" borderId="11" xfId="0" applyBorder="1" applyProtection="1">
      <protection hidden="1"/>
    </xf>
    <xf numFmtId="0" fontId="16" fillId="0" borderId="0" xfId="0" applyFont="1" applyBorder="1" applyAlignment="1" applyProtection="1">
      <alignment horizontal="center" vertical="center"/>
      <protection hidden="1"/>
    </xf>
    <xf numFmtId="0" fontId="16" fillId="0" borderId="2" xfId="0" applyFont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vertical="center"/>
      <protection hidden="1"/>
    </xf>
    <xf numFmtId="0" fontId="0" fillId="0" borderId="13" xfId="0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15" fillId="0" borderId="0" xfId="0" applyFont="1" applyFill="1" applyBorder="1" applyAlignment="1" applyProtection="1">
      <alignment vertical="center" wrapText="1"/>
      <protection hidden="1"/>
    </xf>
    <xf numFmtId="0" fontId="15" fillId="0" borderId="13" xfId="0" applyFont="1" applyFill="1" applyBorder="1" applyAlignment="1" applyProtection="1">
      <alignment vertical="center" wrapText="1"/>
      <protection hidden="1"/>
    </xf>
    <xf numFmtId="0" fontId="26" fillId="0" borderId="0" xfId="0" applyFont="1" applyFill="1" applyBorder="1" applyAlignment="1" applyProtection="1">
      <alignment horizontal="center" vertical="top" wrapText="1"/>
      <protection hidden="1"/>
    </xf>
    <xf numFmtId="0" fontId="26" fillId="0" borderId="2" xfId="0" applyFont="1" applyFill="1" applyBorder="1" applyAlignment="1" applyProtection="1">
      <alignment horizontal="center" vertical="top" wrapText="1"/>
      <protection hidden="1"/>
    </xf>
    <xf numFmtId="0" fontId="26" fillId="0" borderId="0" xfId="0" applyFont="1" applyFill="1" applyBorder="1" applyAlignment="1" applyProtection="1">
      <alignment vertical="top" wrapText="1"/>
      <protection hidden="1"/>
    </xf>
    <xf numFmtId="0" fontId="0" fillId="0" borderId="0" xfId="0" applyFill="1" applyProtection="1">
      <protection hidden="1"/>
    </xf>
    <xf numFmtId="0" fontId="27" fillId="0" borderId="0" xfId="0" applyFont="1" applyFill="1" applyBorder="1" applyAlignment="1" applyProtection="1">
      <alignment vertical="top" wrapText="1"/>
      <protection hidden="1"/>
    </xf>
    <xf numFmtId="0" fontId="26" fillId="0" borderId="0" xfId="0" applyFont="1" applyFill="1" applyBorder="1" applyAlignment="1" applyProtection="1">
      <alignment horizontal="left" vertical="top" wrapText="1"/>
      <protection hidden="1"/>
    </xf>
    <xf numFmtId="0" fontId="26" fillId="0" borderId="2" xfId="0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 applyProtection="1">
      <alignment vertical="center" wrapText="1"/>
      <protection hidden="1"/>
    </xf>
    <xf numFmtId="0" fontId="8" fillId="0" borderId="13" xfId="0" applyFont="1" applyFill="1" applyBorder="1" applyAlignment="1" applyProtection="1">
      <alignment vertical="center" wrapText="1"/>
      <protection hidden="1"/>
    </xf>
    <xf numFmtId="0" fontId="26" fillId="0" borderId="2" xfId="0" applyFont="1" applyFill="1" applyBorder="1" applyAlignment="1" applyProtection="1">
      <alignment vertical="top" wrapText="1"/>
      <protection hidden="1"/>
    </xf>
    <xf numFmtId="0" fontId="26" fillId="0" borderId="0" xfId="0" applyFont="1" applyFill="1" applyBorder="1" applyAlignment="1" applyProtection="1">
      <alignment horizontal="left" vertical="top" wrapText="1"/>
      <protection hidden="1"/>
    </xf>
    <xf numFmtId="0" fontId="27" fillId="0" borderId="0" xfId="0" applyFont="1" applyBorder="1" applyAlignment="1" applyProtection="1">
      <alignment horizontal="center" vertical="top" wrapText="1"/>
      <protection hidden="1"/>
    </xf>
    <xf numFmtId="0" fontId="27" fillId="0" borderId="2" xfId="0" applyFont="1" applyBorder="1" applyAlignment="1" applyProtection="1">
      <alignment horizontal="center" vertical="top" wrapText="1"/>
      <protection hidden="1"/>
    </xf>
    <xf numFmtId="0" fontId="15" fillId="0" borderId="13" xfId="0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Border="1" applyAlignment="1" applyProtection="1">
      <alignment vertical="center" textRotation="90" wrapText="1"/>
      <protection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14" fillId="0" borderId="0" xfId="0" applyFont="1" applyFill="1" applyBorder="1" applyAlignment="1" applyProtection="1">
      <alignment vertical="center" wrapText="1"/>
      <protection hidden="1"/>
    </xf>
    <xf numFmtId="0" fontId="14" fillId="0" borderId="0" xfId="0" applyFont="1" applyFill="1" applyBorder="1" applyAlignment="1" applyProtection="1">
      <alignment horizontal="center" vertical="center" wrapText="1"/>
      <protection hidden="1"/>
    </xf>
    <xf numFmtId="0" fontId="27" fillId="0" borderId="0" xfId="0" applyFont="1" applyBorder="1" applyAlignment="1" applyProtection="1">
      <alignment horizontal="left" vertical="top" wrapText="1"/>
      <protection hidden="1"/>
    </xf>
    <xf numFmtId="0" fontId="27" fillId="0" borderId="2" xfId="0" applyFont="1" applyBorder="1" applyAlignment="1" applyProtection="1">
      <alignment horizontal="left" vertical="top" wrapText="1"/>
      <protection hidden="1"/>
    </xf>
    <xf numFmtId="0" fontId="27" fillId="0" borderId="0" xfId="0" applyFont="1" applyFill="1" applyBorder="1" applyAlignment="1" applyProtection="1">
      <alignment horizontal="left" vertical="top" wrapText="1"/>
      <protection hidden="1"/>
    </xf>
    <xf numFmtId="0" fontId="6" fillId="0" borderId="0" xfId="0" applyFont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center" vertical="center" wrapText="1"/>
      <protection hidden="1"/>
    </xf>
    <xf numFmtId="0" fontId="6" fillId="0" borderId="0" xfId="0" applyFont="1" applyBorder="1" applyProtection="1">
      <protection hidden="1"/>
    </xf>
    <xf numFmtId="0" fontId="0" fillId="0" borderId="16" xfId="0" applyBorder="1" applyProtection="1">
      <protection hidden="1"/>
    </xf>
    <xf numFmtId="0" fontId="0" fillId="0" borderId="17" xfId="0" applyBorder="1" applyProtection="1">
      <protection hidden="1"/>
    </xf>
    <xf numFmtId="0" fontId="6" fillId="0" borderId="17" xfId="0" applyFont="1" applyBorder="1" applyAlignment="1" applyProtection="1">
      <alignment horizontal="center" vertical="top"/>
      <protection hidden="1"/>
    </xf>
    <xf numFmtId="0" fontId="6" fillId="0" borderId="17" xfId="0" applyFont="1" applyBorder="1" applyAlignment="1" applyProtection="1">
      <alignment vertical="top"/>
      <protection hidden="1"/>
    </xf>
    <xf numFmtId="0" fontId="15" fillId="0" borderId="17" xfId="0" applyFont="1" applyBorder="1" applyAlignment="1" applyProtection="1">
      <alignment horizontal="center"/>
      <protection hidden="1"/>
    </xf>
    <xf numFmtId="22" fontId="8" fillId="0" borderId="17" xfId="0" applyNumberFormat="1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0" fontId="0" fillId="0" borderId="18" xfId="0" applyBorder="1" applyProtection="1">
      <protection hidden="1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hyperlink" Target="http://www.babc.cz/" TargetMode="External"/><Relationship Id="rId6" Type="http://schemas.openxmlformats.org/officeDocument/2006/relationships/image" Target="../media/image5.jpg"/><Relationship Id="rId5" Type="http://schemas.openxmlformats.org/officeDocument/2006/relationships/image" Target="../media/image4.jpe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289560</xdr:colOff>
      <xdr:row>7</xdr:row>
      <xdr:rowOff>0</xdr:rowOff>
    </xdr:from>
    <xdr:to>
      <xdr:col>23</xdr:col>
      <xdr:colOff>281940</xdr:colOff>
      <xdr:row>16</xdr:row>
      <xdr:rowOff>38100</xdr:rowOff>
    </xdr:to>
    <xdr:pic>
      <xdr:nvPicPr>
        <xdr:cNvPr id="20733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FD5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1440" y="441960"/>
          <a:ext cx="2301240" cy="1493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75721</xdr:colOff>
      <xdr:row>23</xdr:row>
      <xdr:rowOff>28098</xdr:rowOff>
    </xdr:from>
    <xdr:to>
      <xdr:col>5</xdr:col>
      <xdr:colOff>273843</xdr:colOff>
      <xdr:row>26</xdr:row>
      <xdr:rowOff>165255</xdr:rowOff>
    </xdr:to>
    <xdr:pic>
      <xdr:nvPicPr>
        <xdr:cNvPr id="10" name="Obrázek 9" descr="http://eshop.babc.cz/images/BABC/19/2000000326/91984_BBC_ZLAB_J_249_72_02_OB.JPG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157" t="14733" r="20073" b="15330"/>
        <a:stretch/>
      </xdr:blipFill>
      <xdr:spPr bwMode="auto">
        <a:xfrm>
          <a:off x="385284" y="2986801"/>
          <a:ext cx="839154" cy="7067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67645</xdr:colOff>
      <xdr:row>40</xdr:row>
      <xdr:rowOff>47895</xdr:rowOff>
    </xdr:from>
    <xdr:to>
      <xdr:col>17</xdr:col>
      <xdr:colOff>305826</xdr:colOff>
      <xdr:row>63</xdr:row>
      <xdr:rowOff>12627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50A6D6DA-BAA8-446A-B0B0-9AE11F3F9D2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78" t="3227" r="2629" b="3045"/>
        <a:stretch/>
      </xdr:blipFill>
      <xdr:spPr>
        <a:xfrm>
          <a:off x="2309683" y="6107260"/>
          <a:ext cx="2282393" cy="3261848"/>
        </a:xfrm>
        <a:prstGeom prst="rect">
          <a:avLst/>
        </a:prstGeom>
      </xdr:spPr>
    </xdr:pic>
    <xdr:clientData/>
  </xdr:twoCellAnchor>
  <xdr:twoCellAnchor editAs="oneCell">
    <xdr:from>
      <xdr:col>18</xdr:col>
      <xdr:colOff>1</xdr:colOff>
      <xdr:row>41</xdr:row>
      <xdr:rowOff>38539</xdr:rowOff>
    </xdr:from>
    <xdr:to>
      <xdr:col>26</xdr:col>
      <xdr:colOff>85468</xdr:colOff>
      <xdr:row>63</xdr:row>
      <xdr:rowOff>35315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660DA792-FDDF-491F-9AAF-B3AF6408665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28" t="5396" r="1353" b="5736"/>
        <a:stretch/>
      </xdr:blipFill>
      <xdr:spPr>
        <a:xfrm rot="16200000">
          <a:off x="4088808" y="6669021"/>
          <a:ext cx="3242603" cy="2202947"/>
        </a:xfrm>
        <a:prstGeom prst="rect">
          <a:avLst/>
        </a:prstGeom>
      </xdr:spPr>
    </xdr:pic>
    <xdr:clientData/>
  </xdr:twoCellAnchor>
  <xdr:twoCellAnchor editAs="oneCell">
    <xdr:from>
      <xdr:col>5</xdr:col>
      <xdr:colOff>165585</xdr:colOff>
      <xdr:row>28</xdr:row>
      <xdr:rowOff>58908</xdr:rowOff>
    </xdr:from>
    <xdr:to>
      <xdr:col>9</xdr:col>
      <xdr:colOff>165879</xdr:colOff>
      <xdr:row>38</xdr:row>
      <xdr:rowOff>98473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50020B81-2454-4B79-9150-49CA27583B9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94" t="37143" r="83677" b="35209"/>
        <a:stretch/>
      </xdr:blipFill>
      <xdr:spPr>
        <a:xfrm>
          <a:off x="1118085" y="3971485"/>
          <a:ext cx="1289832" cy="1944565"/>
        </a:xfrm>
        <a:prstGeom prst="rect">
          <a:avLst/>
        </a:prstGeom>
      </xdr:spPr>
    </xdr:pic>
    <xdr:clientData/>
  </xdr:twoCellAnchor>
  <xdr:twoCellAnchor editAs="oneCell">
    <xdr:from>
      <xdr:col>9</xdr:col>
      <xdr:colOff>308610</xdr:colOff>
      <xdr:row>28</xdr:row>
      <xdr:rowOff>55098</xdr:rowOff>
    </xdr:from>
    <xdr:to>
      <xdr:col>22</xdr:col>
      <xdr:colOff>29602</xdr:colOff>
      <xdr:row>39</xdr:row>
      <xdr:rowOff>17584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064D484A-7C44-47CC-AA45-A13E28D3E1D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8775" t="38739" r="8746" b="31932"/>
        <a:stretch/>
      </xdr:blipFill>
      <xdr:spPr>
        <a:xfrm>
          <a:off x="2550648" y="3967675"/>
          <a:ext cx="3245242" cy="20579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9"/>
  <sheetViews>
    <sheetView tabSelected="1" zoomScale="130" zoomScaleNormal="130" zoomScaleSheetLayoutView="145" workbookViewId="0">
      <selection activeCell="AD16" sqref="AD16"/>
    </sheetView>
  </sheetViews>
  <sheetFormatPr defaultRowHeight="14.4" x14ac:dyDescent="0.3"/>
  <cols>
    <col min="1" max="1" width="0.88671875" style="31" customWidth="1"/>
    <col min="2" max="3" width="1.77734375" style="31" customWidth="1"/>
    <col min="4" max="12" width="4.6640625" style="31" customWidth="1"/>
    <col min="13" max="13" width="2.6640625" style="31" customWidth="1"/>
    <col min="14" max="15" width="1.77734375" style="31" customWidth="1"/>
    <col min="16" max="21" width="4.6640625" style="31" customWidth="1"/>
    <col min="22" max="23" width="2.77734375" style="31" customWidth="1"/>
    <col min="24" max="25" width="4.6640625" style="31" customWidth="1"/>
    <col min="26" max="27" width="1.77734375" style="31" customWidth="1"/>
    <col min="28" max="28" width="0.88671875" style="31" customWidth="1"/>
    <col min="29" max="29" width="8.88671875" style="31"/>
    <col min="30" max="30" width="8.88671875" style="33"/>
    <col min="31" max="16384" width="8.88671875" style="31"/>
  </cols>
  <sheetData>
    <row r="1" spans="1:29" ht="1.95" customHeight="1" x14ac:dyDescent="0.3"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</row>
    <row r="2" spans="1:29" ht="3" customHeight="1" x14ac:dyDescent="0.4">
      <c r="A2" s="32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</row>
    <row r="3" spans="1:29" ht="10.050000000000001" customHeight="1" x14ac:dyDescent="0.3">
      <c r="A3" s="32"/>
      <c r="B3" s="35" t="s">
        <v>60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6"/>
      <c r="W3" s="37">
        <f ca="1">NOW()*10000000</f>
        <v>435236775806.71295</v>
      </c>
      <c r="X3" s="37"/>
      <c r="Y3" s="37"/>
      <c r="Z3" s="37"/>
      <c r="AA3" s="38"/>
    </row>
    <row r="4" spans="1:29" ht="3" customHeight="1" x14ac:dyDescent="0.3">
      <c r="A4" s="32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6"/>
      <c r="W4" s="39"/>
      <c r="X4" s="39"/>
      <c r="Y4" s="39"/>
      <c r="Z4" s="38"/>
      <c r="AA4" s="40"/>
    </row>
    <row r="5" spans="1:29" ht="10.050000000000001" customHeight="1" x14ac:dyDescent="0.3">
      <c r="A5" s="32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6"/>
      <c r="W5" s="41"/>
      <c r="X5" s="41"/>
      <c r="Y5" s="41"/>
      <c r="Z5" s="41"/>
      <c r="AA5" s="42"/>
    </row>
    <row r="6" spans="1:29" ht="3" customHeight="1" x14ac:dyDescent="0.4">
      <c r="A6" s="32"/>
      <c r="B6" s="34"/>
      <c r="C6" s="34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34"/>
    </row>
    <row r="7" spans="1:29" ht="4.95" customHeight="1" thickBot="1" x14ac:dyDescent="0.35">
      <c r="A7" s="32"/>
      <c r="B7" s="44"/>
      <c r="C7" s="44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4"/>
    </row>
    <row r="8" spans="1:29" ht="4.95" customHeight="1" x14ac:dyDescent="0.3">
      <c r="A8" s="32"/>
      <c r="B8" s="46"/>
      <c r="C8" s="47"/>
      <c r="D8" s="48"/>
      <c r="E8" s="48"/>
      <c r="F8" s="48"/>
      <c r="G8" s="48"/>
      <c r="H8" s="48"/>
      <c r="I8" s="48"/>
      <c r="J8" s="48"/>
      <c r="K8" s="48"/>
      <c r="L8" s="48"/>
      <c r="M8" s="49"/>
      <c r="N8" s="50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51"/>
    </row>
    <row r="9" spans="1:29" ht="15" customHeight="1" x14ac:dyDescent="0.3">
      <c r="A9" s="32"/>
      <c r="B9" s="52"/>
      <c r="C9" s="32"/>
      <c r="D9" s="53" t="s">
        <v>19</v>
      </c>
      <c r="E9" s="53"/>
      <c r="F9" s="53"/>
      <c r="G9" s="53"/>
      <c r="H9" s="53"/>
      <c r="I9" s="53"/>
      <c r="J9" s="53"/>
      <c r="K9" s="53"/>
      <c r="L9" s="53"/>
      <c r="M9" s="54"/>
      <c r="N9" s="55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56"/>
    </row>
    <row r="10" spans="1:29" ht="4.95" customHeight="1" x14ac:dyDescent="0.3">
      <c r="A10" s="32"/>
      <c r="B10" s="52"/>
      <c r="C10" s="32"/>
      <c r="D10" s="53"/>
      <c r="E10" s="53"/>
      <c r="F10" s="53"/>
      <c r="G10" s="53"/>
      <c r="H10" s="53"/>
      <c r="I10" s="53"/>
      <c r="J10" s="53"/>
      <c r="K10" s="53"/>
      <c r="L10" s="53"/>
      <c r="M10" s="54"/>
      <c r="N10" s="55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56"/>
    </row>
    <row r="11" spans="1:29" ht="15" customHeight="1" x14ac:dyDescent="0.3">
      <c r="A11" s="32"/>
      <c r="B11" s="52"/>
      <c r="C11" s="32"/>
      <c r="D11" s="53"/>
      <c r="E11" s="53"/>
      <c r="F11" s="53"/>
      <c r="G11" s="53"/>
      <c r="H11" s="53"/>
      <c r="I11" s="53"/>
      <c r="J11" s="53"/>
      <c r="K11" s="53"/>
      <c r="L11" s="53"/>
      <c r="M11" s="54"/>
      <c r="N11" s="55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56"/>
    </row>
    <row r="12" spans="1:29" ht="15" customHeight="1" x14ac:dyDescent="0.3">
      <c r="A12" s="32"/>
      <c r="B12" s="52"/>
      <c r="C12" s="32"/>
      <c r="D12" s="57" t="s">
        <v>20</v>
      </c>
      <c r="E12" s="57"/>
      <c r="F12" s="57"/>
      <c r="G12" s="57"/>
      <c r="H12" s="57" t="s">
        <v>0</v>
      </c>
      <c r="I12" s="58">
        <f>I13/1000</f>
        <v>2E-3</v>
      </c>
      <c r="J12" s="58"/>
      <c r="K12" s="57" t="s">
        <v>14</v>
      </c>
      <c r="L12" s="57"/>
      <c r="M12" s="54"/>
      <c r="N12" s="55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56"/>
    </row>
    <row r="13" spans="1:29" ht="15" customHeight="1" x14ac:dyDescent="0.3">
      <c r="A13" s="32"/>
      <c r="B13" s="52"/>
      <c r="C13" s="32"/>
      <c r="D13" s="57"/>
      <c r="E13" s="57"/>
      <c r="F13" s="57"/>
      <c r="G13" s="57"/>
      <c r="H13" s="57"/>
      <c r="I13" s="59">
        <v>2</v>
      </c>
      <c r="J13" s="59"/>
      <c r="K13" s="57" t="s">
        <v>6</v>
      </c>
      <c r="L13" s="57"/>
      <c r="M13" s="54"/>
      <c r="N13" s="55"/>
      <c r="O13" s="32"/>
      <c r="P13" s="32"/>
      <c r="Q13" s="32"/>
      <c r="R13" s="32"/>
      <c r="S13" s="60"/>
      <c r="T13" s="60"/>
      <c r="U13" s="61"/>
      <c r="V13" s="61"/>
      <c r="W13" s="60"/>
      <c r="X13" s="60"/>
      <c r="Y13" s="60"/>
      <c r="Z13" s="60"/>
      <c r="AA13" s="56"/>
    </row>
    <row r="14" spans="1:29" ht="15" customHeight="1" x14ac:dyDescent="0.3">
      <c r="A14" s="32"/>
      <c r="B14" s="52"/>
      <c r="C14" s="32"/>
      <c r="D14" s="57" t="s">
        <v>22</v>
      </c>
      <c r="E14" s="57"/>
      <c r="F14" s="57"/>
      <c r="G14" s="57"/>
      <c r="H14" s="57" t="s">
        <v>2</v>
      </c>
      <c r="I14" s="62">
        <v>1000</v>
      </c>
      <c r="J14" s="62"/>
      <c r="K14" s="57" t="s">
        <v>5</v>
      </c>
      <c r="L14" s="57"/>
      <c r="M14" s="54"/>
      <c r="N14" s="55"/>
      <c r="O14" s="32"/>
      <c r="P14" s="32"/>
      <c r="Q14" s="32"/>
      <c r="R14" s="32"/>
      <c r="S14" s="60"/>
      <c r="T14" s="60"/>
      <c r="U14" s="61"/>
      <c r="V14" s="61"/>
      <c r="W14" s="60"/>
      <c r="X14" s="60"/>
      <c r="Y14" s="60"/>
      <c r="Z14" s="60"/>
      <c r="AA14" s="56"/>
    </row>
    <row r="15" spans="1:29" ht="15" customHeight="1" x14ac:dyDescent="0.3">
      <c r="A15" s="32"/>
      <c r="B15" s="52"/>
      <c r="C15" s="32"/>
      <c r="D15" s="57"/>
      <c r="E15" s="57"/>
      <c r="F15" s="57"/>
      <c r="G15" s="57"/>
      <c r="H15" s="57"/>
      <c r="I15" s="62"/>
      <c r="J15" s="62"/>
      <c r="K15" s="57"/>
      <c r="L15" s="57"/>
      <c r="M15" s="54"/>
      <c r="N15" s="55"/>
      <c r="O15" s="32"/>
      <c r="P15" s="32"/>
      <c r="Q15" s="32"/>
      <c r="R15" s="32"/>
      <c r="S15" s="60"/>
      <c r="T15" s="60"/>
      <c r="U15" s="61"/>
      <c r="V15" s="61"/>
      <c r="W15" s="60"/>
      <c r="X15" s="60"/>
      <c r="Y15" s="60"/>
      <c r="Z15" s="60"/>
      <c r="AA15" s="56"/>
      <c r="AB15" s="32"/>
      <c r="AC15" s="32"/>
    </row>
    <row r="16" spans="1:29" ht="15" customHeight="1" x14ac:dyDescent="0.3">
      <c r="A16" s="32"/>
      <c r="B16" s="52"/>
      <c r="C16" s="32"/>
      <c r="D16" s="63" t="s">
        <v>21</v>
      </c>
      <c r="E16" s="63"/>
      <c r="F16" s="63"/>
      <c r="G16" s="63"/>
      <c r="H16" s="57" t="s">
        <v>1</v>
      </c>
      <c r="I16" s="64">
        <v>1.4E-2</v>
      </c>
      <c r="J16" s="64"/>
      <c r="K16" s="57" t="s">
        <v>3</v>
      </c>
      <c r="L16" s="57"/>
      <c r="M16" s="54"/>
      <c r="N16" s="55"/>
      <c r="O16" s="65"/>
      <c r="P16" s="66"/>
      <c r="Q16" s="67"/>
      <c r="R16" s="67"/>
      <c r="S16" s="61"/>
      <c r="T16" s="61"/>
      <c r="U16" s="61"/>
      <c r="V16" s="61"/>
      <c r="W16" s="61"/>
      <c r="X16" s="61"/>
      <c r="Y16" s="61"/>
      <c r="Z16" s="61"/>
      <c r="AA16" s="56"/>
      <c r="AB16" s="32"/>
      <c r="AC16" s="32"/>
    </row>
    <row r="17" spans="1:28" ht="15" customHeight="1" x14ac:dyDescent="0.3">
      <c r="A17" s="32"/>
      <c r="B17" s="52"/>
      <c r="C17" s="32"/>
      <c r="D17" s="63"/>
      <c r="E17" s="63"/>
      <c r="F17" s="63"/>
      <c r="G17" s="63"/>
      <c r="H17" s="57"/>
      <c r="I17" s="64"/>
      <c r="J17" s="64"/>
      <c r="K17" s="57"/>
      <c r="L17" s="57"/>
      <c r="M17" s="54"/>
      <c r="N17" s="55"/>
      <c r="O17" s="32"/>
      <c r="P17" s="68" t="s">
        <v>7</v>
      </c>
      <c r="Q17" s="68"/>
      <c r="R17" s="68"/>
      <c r="S17" s="68"/>
      <c r="T17" s="68"/>
      <c r="U17" s="68"/>
      <c r="V17" s="68"/>
      <c r="W17" s="68"/>
      <c r="X17" s="68"/>
      <c r="Y17" s="68"/>
      <c r="Z17" s="69"/>
      <c r="AA17" s="56"/>
      <c r="AB17" s="32"/>
    </row>
    <row r="18" spans="1:28" ht="5.0999999999999996" customHeight="1" x14ac:dyDescent="0.3">
      <c r="A18" s="32"/>
      <c r="B18" s="70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2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3"/>
      <c r="AB18" s="32"/>
    </row>
    <row r="19" spans="1:28" ht="5.0999999999999996" customHeight="1" x14ac:dyDescent="0.3">
      <c r="A19" s="32"/>
      <c r="B19" s="52"/>
      <c r="C19" s="74" t="s">
        <v>16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56"/>
    </row>
    <row r="20" spans="1:28" ht="15" customHeight="1" x14ac:dyDescent="0.3">
      <c r="A20" s="32"/>
      <c r="B20" s="52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56"/>
    </row>
    <row r="21" spans="1:28" ht="15" customHeight="1" x14ac:dyDescent="0.3">
      <c r="A21" s="32"/>
      <c r="B21" s="52"/>
      <c r="C21" s="76"/>
      <c r="D21" s="77"/>
      <c r="E21" s="77"/>
      <c r="F21" s="77"/>
      <c r="G21" s="77"/>
      <c r="H21" s="77"/>
      <c r="I21" s="77"/>
      <c r="J21" s="77"/>
      <c r="K21" s="76"/>
      <c r="L21" s="77"/>
      <c r="M21" s="77"/>
      <c r="N21" s="77"/>
      <c r="O21" s="77"/>
      <c r="P21" s="77"/>
      <c r="Q21" s="78"/>
      <c r="R21" s="78"/>
      <c r="S21" s="78"/>
      <c r="T21" s="77"/>
      <c r="U21" s="77"/>
      <c r="V21" s="77"/>
      <c r="W21" s="79"/>
      <c r="X21" s="79"/>
      <c r="Y21" s="80"/>
      <c r="Z21" s="81"/>
      <c r="AA21" s="56"/>
    </row>
    <row r="22" spans="1:28" ht="15" customHeight="1" x14ac:dyDescent="0.3">
      <c r="A22" s="32"/>
      <c r="B22" s="52"/>
      <c r="C22" s="82"/>
      <c r="D22" s="82"/>
      <c r="E22" s="82"/>
      <c r="F22" s="82"/>
      <c r="G22" s="82"/>
      <c r="H22" s="82"/>
      <c r="I22" s="83" t="s">
        <v>25</v>
      </c>
      <c r="J22" s="84"/>
      <c r="K22" s="83" t="str">
        <f>D16</f>
        <v>Součinitel drsnosti:</v>
      </c>
      <c r="L22" s="84"/>
      <c r="M22" s="83" t="str">
        <f>D12</f>
        <v>Podélný sklon:</v>
      </c>
      <c r="N22" s="85"/>
      <c r="O22" s="85"/>
      <c r="P22" s="84"/>
      <c r="Q22" s="86" t="s">
        <v>8</v>
      </c>
      <c r="R22" s="86"/>
      <c r="S22" s="86"/>
      <c r="T22" s="86"/>
      <c r="U22" s="87" t="s">
        <v>9</v>
      </c>
      <c r="V22" s="87"/>
      <c r="W22" s="87"/>
      <c r="X22" s="87"/>
      <c r="Y22" s="87"/>
      <c r="Z22" s="32"/>
      <c r="AA22" s="56"/>
    </row>
    <row r="23" spans="1:28" ht="15" customHeight="1" x14ac:dyDescent="0.3">
      <c r="A23" s="32"/>
      <c r="B23" s="52"/>
      <c r="C23" s="82"/>
      <c r="D23" s="82"/>
      <c r="E23" s="82"/>
      <c r="F23" s="82"/>
      <c r="G23" s="82"/>
      <c r="H23" s="82"/>
      <c r="I23" s="83" t="s">
        <v>26</v>
      </c>
      <c r="J23" s="84"/>
      <c r="K23" s="88"/>
      <c r="L23" s="89"/>
      <c r="M23" s="88"/>
      <c r="N23" s="90"/>
      <c r="O23" s="90"/>
      <c r="P23" s="89"/>
      <c r="Q23" s="86"/>
      <c r="R23" s="86"/>
      <c r="S23" s="86"/>
      <c r="T23" s="86"/>
      <c r="U23" s="87"/>
      <c r="V23" s="87"/>
      <c r="W23" s="87"/>
      <c r="X23" s="87"/>
      <c r="Y23" s="87"/>
      <c r="Z23" s="32"/>
      <c r="AA23" s="56"/>
    </row>
    <row r="24" spans="1:28" ht="15" customHeight="1" x14ac:dyDescent="0.3">
      <c r="A24" s="32"/>
      <c r="B24" s="52"/>
      <c r="C24" s="91"/>
      <c r="D24" s="57"/>
      <c r="E24" s="57"/>
      <c r="F24" s="57"/>
      <c r="G24" s="92" t="s">
        <v>57</v>
      </c>
      <c r="H24" s="92"/>
      <c r="I24" s="93" t="s">
        <v>27</v>
      </c>
      <c r="J24" s="93">
        <v>2490</v>
      </c>
      <c r="K24" s="94">
        <f>I16</f>
        <v>1.4E-2</v>
      </c>
      <c r="L24" s="95"/>
      <c r="M24" s="96">
        <f>I13</f>
        <v>2</v>
      </c>
      <c r="N24" s="97"/>
      <c r="O24" s="97"/>
      <c r="P24" s="98" t="str">
        <f>K13</f>
        <v>‰</v>
      </c>
      <c r="Q24" s="99" t="s">
        <v>18</v>
      </c>
      <c r="R24" s="100">
        <f>VÝPOČET!H14</f>
        <v>0.70376247927336266</v>
      </c>
      <c r="S24" s="100"/>
      <c r="T24" s="98" t="s">
        <v>4</v>
      </c>
      <c r="U24" s="99" t="s">
        <v>17</v>
      </c>
      <c r="V24" s="101">
        <f>VÝPOČET!I14</f>
        <v>5.1233908491100807E-2</v>
      </c>
      <c r="W24" s="101"/>
      <c r="X24" s="101"/>
      <c r="Y24" s="98" t="s">
        <v>50</v>
      </c>
      <c r="Z24" s="91"/>
      <c r="AA24" s="56"/>
    </row>
    <row r="25" spans="1:28" ht="15" customHeight="1" x14ac:dyDescent="0.3">
      <c r="A25" s="32"/>
      <c r="B25" s="52"/>
      <c r="C25" s="91"/>
      <c r="D25" s="57"/>
      <c r="E25" s="57"/>
      <c r="F25" s="57"/>
      <c r="G25" s="92"/>
      <c r="H25" s="92"/>
      <c r="I25" s="93" t="s">
        <v>28</v>
      </c>
      <c r="J25" s="93">
        <v>720</v>
      </c>
      <c r="K25" s="102"/>
      <c r="L25" s="103"/>
      <c r="M25" s="104"/>
      <c r="N25" s="105"/>
      <c r="O25" s="105"/>
      <c r="P25" s="106"/>
      <c r="Q25" s="107"/>
      <c r="R25" s="108"/>
      <c r="S25" s="108"/>
      <c r="T25" s="106"/>
      <c r="U25" s="107"/>
      <c r="V25" s="109"/>
      <c r="W25" s="109"/>
      <c r="X25" s="109"/>
      <c r="Y25" s="106"/>
      <c r="Z25" s="91"/>
      <c r="AA25" s="56"/>
    </row>
    <row r="26" spans="1:28" ht="15" customHeight="1" x14ac:dyDescent="0.3">
      <c r="A26" s="32"/>
      <c r="B26" s="52"/>
      <c r="C26" s="91"/>
      <c r="D26" s="57"/>
      <c r="E26" s="57"/>
      <c r="F26" s="57"/>
      <c r="G26" s="92"/>
      <c r="H26" s="92"/>
      <c r="I26" s="110" t="s">
        <v>29</v>
      </c>
      <c r="J26" s="93">
        <v>900</v>
      </c>
      <c r="K26" s="102"/>
      <c r="L26" s="103"/>
      <c r="M26" s="104"/>
      <c r="N26" s="105"/>
      <c r="O26" s="105"/>
      <c r="P26" s="106"/>
      <c r="Q26" s="107"/>
      <c r="R26" s="108"/>
      <c r="S26" s="108"/>
      <c r="T26" s="106"/>
      <c r="U26" s="107"/>
      <c r="V26" s="109"/>
      <c r="W26" s="109"/>
      <c r="X26" s="109"/>
      <c r="Y26" s="106"/>
      <c r="Z26" s="91"/>
      <c r="AA26" s="56"/>
    </row>
    <row r="27" spans="1:28" ht="15" customHeight="1" x14ac:dyDescent="0.3">
      <c r="A27" s="32"/>
      <c r="B27" s="52"/>
      <c r="C27" s="91"/>
      <c r="D27" s="57"/>
      <c r="E27" s="57"/>
      <c r="F27" s="57"/>
      <c r="G27" s="92"/>
      <c r="H27" s="92"/>
      <c r="I27" s="110"/>
      <c r="J27" s="111">
        <v>1400</v>
      </c>
      <c r="K27" s="112"/>
      <c r="L27" s="113"/>
      <c r="M27" s="114"/>
      <c r="N27" s="115"/>
      <c r="O27" s="115"/>
      <c r="P27" s="116"/>
      <c r="Q27" s="117"/>
      <c r="R27" s="118"/>
      <c r="S27" s="118"/>
      <c r="T27" s="116"/>
      <c r="U27" s="117"/>
      <c r="V27" s="119"/>
      <c r="W27" s="119"/>
      <c r="X27" s="119"/>
      <c r="Y27" s="116"/>
      <c r="Z27" s="91"/>
      <c r="AA27" s="56"/>
    </row>
    <row r="28" spans="1:28" ht="15" customHeight="1" x14ac:dyDescent="0.3">
      <c r="A28" s="32"/>
      <c r="B28" s="52"/>
      <c r="C28" s="91"/>
      <c r="D28" s="120" t="s">
        <v>59</v>
      </c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91"/>
      <c r="AA28" s="56"/>
    </row>
    <row r="29" spans="1:28" ht="15" customHeight="1" x14ac:dyDescent="0.3">
      <c r="A29" s="32"/>
      <c r="B29" s="52"/>
      <c r="C29" s="91"/>
      <c r="D29" s="121"/>
      <c r="E29" s="121"/>
      <c r="F29" s="121"/>
      <c r="G29" s="122"/>
      <c r="H29" s="122"/>
      <c r="I29" s="123"/>
      <c r="J29" s="123"/>
      <c r="K29" s="124"/>
      <c r="L29" s="124"/>
      <c r="M29" s="125"/>
      <c r="N29" s="125"/>
      <c r="O29" s="125"/>
      <c r="P29" s="126"/>
      <c r="Q29" s="126"/>
      <c r="R29" s="127"/>
      <c r="S29" s="127"/>
      <c r="T29" s="126"/>
      <c r="U29" s="126"/>
      <c r="V29" s="128"/>
      <c r="W29" s="128"/>
      <c r="X29" s="128"/>
      <c r="Y29" s="126"/>
      <c r="Z29" s="91"/>
      <c r="AA29" s="56"/>
    </row>
    <row r="30" spans="1:28" ht="15" customHeight="1" x14ac:dyDescent="0.3">
      <c r="A30" s="32"/>
      <c r="B30" s="52"/>
      <c r="C30" s="91"/>
      <c r="D30" s="121"/>
      <c r="E30" s="121"/>
      <c r="F30" s="121"/>
      <c r="G30" s="122"/>
      <c r="H30" s="122"/>
      <c r="I30" s="123"/>
      <c r="J30" s="123"/>
      <c r="K30" s="124"/>
      <c r="L30" s="124"/>
      <c r="M30" s="125"/>
      <c r="N30" s="125"/>
      <c r="O30" s="125"/>
      <c r="P30" s="126"/>
      <c r="Q30" s="126"/>
      <c r="R30" s="127"/>
      <c r="S30" s="127"/>
      <c r="T30" s="126"/>
      <c r="U30" s="126"/>
      <c r="V30" s="127"/>
      <c r="W30" s="127"/>
      <c r="X30" s="127"/>
      <c r="Y30" s="126"/>
      <c r="Z30" s="91"/>
      <c r="AA30" s="56"/>
    </row>
    <row r="31" spans="1:28" ht="15" customHeight="1" x14ac:dyDescent="0.3">
      <c r="A31" s="32"/>
      <c r="B31" s="52"/>
      <c r="C31" s="91"/>
      <c r="D31" s="121"/>
      <c r="E31" s="121"/>
      <c r="F31" s="121"/>
      <c r="G31" s="122"/>
      <c r="H31" s="122"/>
      <c r="I31" s="123"/>
      <c r="J31" s="123"/>
      <c r="K31" s="124"/>
      <c r="L31" s="124"/>
      <c r="M31" s="125"/>
      <c r="N31" s="125"/>
      <c r="O31" s="125"/>
      <c r="P31" s="126"/>
      <c r="Q31" s="126"/>
      <c r="R31" s="127"/>
      <c r="S31" s="127"/>
      <c r="T31" s="126"/>
      <c r="U31" s="126"/>
      <c r="V31" s="127"/>
      <c r="W31" s="127"/>
      <c r="X31" s="127"/>
      <c r="Y31" s="126"/>
      <c r="Z31" s="91"/>
      <c r="AA31" s="56"/>
    </row>
    <row r="32" spans="1:28" ht="15" customHeight="1" x14ac:dyDescent="0.3">
      <c r="A32" s="32"/>
      <c r="B32" s="52"/>
      <c r="C32" s="91"/>
      <c r="D32" s="121"/>
      <c r="E32" s="121"/>
      <c r="F32" s="121"/>
      <c r="G32" s="122"/>
      <c r="H32" s="122"/>
      <c r="I32" s="123"/>
      <c r="J32" s="123"/>
      <c r="K32" s="124"/>
      <c r="L32" s="124"/>
      <c r="M32" s="125"/>
      <c r="N32" s="125"/>
      <c r="O32" s="125"/>
      <c r="P32" s="126"/>
      <c r="Q32" s="126"/>
      <c r="R32" s="127"/>
      <c r="S32" s="127"/>
      <c r="T32" s="126"/>
      <c r="U32" s="126"/>
      <c r="V32" s="127"/>
      <c r="W32" s="127"/>
      <c r="X32" s="127"/>
      <c r="Y32" s="126"/>
      <c r="Z32" s="91"/>
      <c r="AA32" s="56"/>
    </row>
    <row r="33" spans="1:27" ht="15" customHeight="1" x14ac:dyDescent="0.3">
      <c r="A33" s="32"/>
      <c r="B33" s="52"/>
      <c r="C33" s="91"/>
      <c r="D33" s="121"/>
      <c r="E33" s="121"/>
      <c r="F33" s="121"/>
      <c r="G33" s="122"/>
      <c r="H33" s="122"/>
      <c r="I33" s="123"/>
      <c r="J33" s="123"/>
      <c r="K33" s="124"/>
      <c r="M33" s="125"/>
      <c r="N33" s="125"/>
      <c r="O33" s="125"/>
      <c r="P33" s="126"/>
      <c r="Q33" s="126"/>
      <c r="R33" s="127"/>
      <c r="S33" s="127"/>
      <c r="T33" s="126"/>
      <c r="U33" s="126"/>
      <c r="V33" s="127"/>
      <c r="W33" s="127"/>
      <c r="X33" s="127"/>
      <c r="Y33" s="126"/>
      <c r="Z33" s="91"/>
      <c r="AA33" s="129"/>
    </row>
    <row r="34" spans="1:27" ht="15" customHeight="1" x14ac:dyDescent="0.3">
      <c r="A34" s="32"/>
      <c r="B34" s="52"/>
      <c r="C34" s="91"/>
      <c r="D34" s="121"/>
      <c r="E34" s="121"/>
      <c r="F34" s="121"/>
      <c r="G34" s="122"/>
      <c r="H34" s="122"/>
      <c r="I34" s="123"/>
      <c r="J34" s="123"/>
      <c r="K34" s="124"/>
      <c r="L34" s="124"/>
      <c r="M34" s="125"/>
      <c r="N34" s="125"/>
      <c r="O34" s="125"/>
      <c r="P34" s="126"/>
      <c r="Q34" s="126"/>
      <c r="R34" s="127"/>
      <c r="S34" s="127"/>
      <c r="T34" s="126"/>
      <c r="U34" s="126"/>
      <c r="V34" s="127"/>
      <c r="W34" s="127"/>
      <c r="X34" s="127"/>
      <c r="Y34" s="126"/>
      <c r="Z34" s="91"/>
      <c r="AA34" s="129"/>
    </row>
    <row r="35" spans="1:27" ht="15" customHeight="1" x14ac:dyDescent="0.3">
      <c r="A35" s="32"/>
      <c r="B35" s="52"/>
      <c r="C35" s="91"/>
      <c r="D35" s="121"/>
      <c r="E35" s="121"/>
      <c r="F35" s="121"/>
      <c r="G35" s="122"/>
      <c r="H35" s="122"/>
      <c r="I35" s="123"/>
      <c r="J35" s="123"/>
      <c r="K35" s="124"/>
      <c r="L35" s="124"/>
      <c r="M35" s="125"/>
      <c r="N35" s="125"/>
      <c r="O35" s="125"/>
      <c r="P35" s="126"/>
      <c r="Q35" s="126"/>
      <c r="R35" s="127"/>
      <c r="S35" s="127"/>
      <c r="T35" s="126"/>
      <c r="U35" s="126"/>
      <c r="V35" s="127"/>
      <c r="W35" s="127"/>
      <c r="X35" s="127"/>
      <c r="Y35" s="126"/>
      <c r="Z35" s="91"/>
      <c r="AA35" s="129"/>
    </row>
    <row r="36" spans="1:27" ht="15" customHeight="1" x14ac:dyDescent="0.3">
      <c r="A36" s="32"/>
      <c r="B36" s="52"/>
      <c r="C36" s="91"/>
      <c r="D36" s="121"/>
      <c r="E36" s="121"/>
      <c r="F36" s="121"/>
      <c r="G36" s="122"/>
      <c r="H36" s="122"/>
      <c r="I36" s="123"/>
      <c r="J36" s="123"/>
      <c r="K36" s="124"/>
      <c r="L36" s="124"/>
      <c r="M36" s="125"/>
      <c r="N36" s="125"/>
      <c r="O36" s="125"/>
      <c r="P36" s="126"/>
      <c r="Q36" s="126"/>
      <c r="R36" s="127"/>
      <c r="S36" s="127"/>
      <c r="T36" s="126"/>
      <c r="U36" s="126"/>
      <c r="V36" s="127"/>
      <c r="W36" s="127"/>
      <c r="X36" s="127"/>
      <c r="Y36" s="126"/>
      <c r="Z36" s="91"/>
      <c r="AA36" s="129"/>
    </row>
    <row r="37" spans="1:27" ht="15" customHeight="1" x14ac:dyDescent="0.3">
      <c r="A37" s="32"/>
      <c r="B37" s="52"/>
      <c r="C37" s="91"/>
      <c r="D37" s="121"/>
      <c r="E37" s="121"/>
      <c r="F37" s="121"/>
      <c r="G37" s="122"/>
      <c r="H37" s="122"/>
      <c r="I37" s="123"/>
      <c r="J37" s="123"/>
      <c r="K37" s="124"/>
      <c r="L37" s="124"/>
      <c r="M37" s="125"/>
      <c r="N37" s="125"/>
      <c r="O37" s="125"/>
      <c r="P37" s="126"/>
      <c r="Q37" s="126"/>
      <c r="R37" s="127"/>
      <c r="S37" s="127"/>
      <c r="T37" s="126"/>
      <c r="U37" s="126"/>
      <c r="V37" s="127"/>
      <c r="W37" s="127"/>
      <c r="X37" s="127"/>
      <c r="Y37" s="126"/>
      <c r="Z37" s="91"/>
      <c r="AA37" s="129"/>
    </row>
    <row r="38" spans="1:27" ht="15" customHeight="1" x14ac:dyDescent="0.3">
      <c r="A38" s="32"/>
      <c r="B38" s="52"/>
      <c r="C38" s="91"/>
      <c r="D38" s="121"/>
      <c r="E38" s="121"/>
      <c r="F38" s="121"/>
      <c r="G38" s="122"/>
      <c r="H38" s="122"/>
      <c r="I38" s="123"/>
      <c r="J38" s="123"/>
      <c r="K38" s="124"/>
      <c r="L38" s="124"/>
      <c r="M38" s="125"/>
      <c r="N38" s="125"/>
      <c r="O38" s="125"/>
      <c r="P38" s="126"/>
      <c r="Q38" s="126"/>
      <c r="R38" s="127"/>
      <c r="S38" s="127"/>
      <c r="T38" s="126"/>
      <c r="U38" s="126"/>
      <c r="V38" s="127"/>
      <c r="W38" s="127"/>
      <c r="X38" s="127"/>
      <c r="Y38" s="126"/>
      <c r="Z38" s="91"/>
      <c r="AA38" s="129"/>
    </row>
    <row r="39" spans="1:27" ht="15" customHeight="1" x14ac:dyDescent="0.3">
      <c r="A39" s="32"/>
      <c r="B39" s="52"/>
      <c r="C39" s="32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1"/>
      <c r="AA39" s="56"/>
    </row>
    <row r="40" spans="1:27" ht="4.05" customHeight="1" x14ac:dyDescent="0.3">
      <c r="A40" s="32"/>
      <c r="B40" s="70"/>
      <c r="C40" s="71"/>
      <c r="D40" s="132"/>
      <c r="E40" s="132"/>
      <c r="F40" s="132"/>
      <c r="G40" s="132"/>
      <c r="H40" s="132"/>
      <c r="I40" s="132"/>
      <c r="J40" s="132"/>
      <c r="K40" s="132"/>
      <c r="L40" s="132"/>
      <c r="M40" s="132"/>
      <c r="N40" s="132"/>
      <c r="O40" s="132"/>
      <c r="P40" s="132"/>
      <c r="Q40" s="132"/>
      <c r="R40" s="132"/>
      <c r="S40" s="132"/>
      <c r="T40" s="132"/>
      <c r="U40" s="132"/>
      <c r="V40" s="132"/>
      <c r="W40" s="71"/>
      <c r="X40" s="71"/>
      <c r="Y40" s="71"/>
      <c r="Z40" s="71"/>
      <c r="AA40" s="73"/>
    </row>
    <row r="41" spans="1:27" ht="4.05" customHeight="1" x14ac:dyDescent="0.4">
      <c r="A41" s="32"/>
      <c r="B41" s="133"/>
      <c r="C41" s="134"/>
      <c r="D41" s="135"/>
      <c r="E41" s="136"/>
      <c r="F41" s="136"/>
      <c r="G41" s="136"/>
      <c r="H41" s="136"/>
      <c r="I41" s="137"/>
      <c r="J41" s="136"/>
      <c r="K41" s="136"/>
      <c r="L41" s="136"/>
      <c r="M41" s="136"/>
      <c r="N41" s="136"/>
      <c r="O41" s="136"/>
      <c r="P41" s="136"/>
      <c r="Q41" s="136"/>
      <c r="R41" s="136"/>
      <c r="S41" s="136"/>
      <c r="T41" s="136"/>
      <c r="U41" s="136"/>
      <c r="V41" s="136"/>
      <c r="W41" s="134"/>
      <c r="X41" s="134"/>
      <c r="Y41" s="134"/>
      <c r="Z41" s="134"/>
      <c r="AA41" s="138"/>
    </row>
    <row r="42" spans="1:27" ht="15" customHeight="1" x14ac:dyDescent="0.3">
      <c r="A42" s="32"/>
      <c r="B42" s="52"/>
      <c r="C42" s="139" t="s">
        <v>23</v>
      </c>
      <c r="D42" s="139"/>
      <c r="E42" s="139"/>
      <c r="F42" s="139"/>
      <c r="G42" s="139"/>
      <c r="H42" s="139"/>
      <c r="I42" s="140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1"/>
      <c r="Y42" s="141"/>
      <c r="Z42" s="141"/>
      <c r="AA42" s="142"/>
    </row>
    <row r="43" spans="1:27" ht="5.0999999999999996" customHeight="1" x14ac:dyDescent="0.3">
      <c r="A43" s="32"/>
      <c r="B43" s="52"/>
      <c r="C43" s="32"/>
      <c r="D43" s="32"/>
      <c r="E43" s="32"/>
      <c r="F43" s="32"/>
      <c r="G43" s="32"/>
      <c r="H43" s="32"/>
      <c r="I43" s="54"/>
      <c r="J43" s="143"/>
      <c r="K43" s="143"/>
      <c r="L43" s="143"/>
      <c r="M43" s="143"/>
      <c r="N43" s="143"/>
      <c r="O43" s="144"/>
      <c r="P43" s="144"/>
      <c r="Q43" s="144"/>
      <c r="R43" s="144"/>
      <c r="S43" s="144"/>
      <c r="T43" s="144"/>
      <c r="U43" s="144"/>
      <c r="V43" s="144"/>
      <c r="W43" s="144"/>
      <c r="X43" s="144"/>
      <c r="Y43" s="144"/>
      <c r="Z43" s="144"/>
      <c r="AA43" s="145"/>
    </row>
    <row r="44" spans="1:27" ht="15" customHeight="1" x14ac:dyDescent="0.3">
      <c r="A44" s="32"/>
      <c r="B44" s="52"/>
      <c r="C44" s="146" t="s">
        <v>52</v>
      </c>
      <c r="D44" s="146"/>
      <c r="E44" s="146"/>
      <c r="F44" s="146"/>
      <c r="G44" s="146"/>
      <c r="H44" s="146"/>
      <c r="I44" s="147"/>
      <c r="J44" s="143"/>
      <c r="K44" s="143"/>
      <c r="L44" s="143"/>
      <c r="M44" s="143"/>
      <c r="N44" s="143"/>
      <c r="O44" s="144"/>
      <c r="P44" s="144"/>
      <c r="Q44" s="144"/>
      <c r="R44" s="144"/>
      <c r="S44" s="144"/>
      <c r="T44" s="144"/>
      <c r="U44" s="144"/>
      <c r="V44" s="144"/>
      <c r="W44" s="144"/>
      <c r="X44" s="144"/>
      <c r="Y44" s="144"/>
      <c r="Z44" s="144"/>
      <c r="AA44" s="145"/>
    </row>
    <row r="45" spans="1:27" ht="15" customHeight="1" x14ac:dyDescent="0.3">
      <c r="A45" s="32"/>
      <c r="B45" s="52"/>
      <c r="C45" s="146"/>
      <c r="D45" s="146"/>
      <c r="E45" s="146"/>
      <c r="F45" s="146"/>
      <c r="G45" s="146"/>
      <c r="H45" s="146"/>
      <c r="I45" s="147"/>
      <c r="J45" s="148"/>
      <c r="K45" s="148"/>
      <c r="L45" s="148"/>
      <c r="M45" s="143"/>
      <c r="N45" s="143"/>
      <c r="O45" s="144"/>
      <c r="P45" s="149"/>
      <c r="Q45" s="150"/>
      <c r="R45" s="150"/>
      <c r="S45" s="150"/>
      <c r="T45" s="150"/>
      <c r="U45" s="150"/>
      <c r="V45" s="150"/>
      <c r="W45" s="150"/>
      <c r="X45" s="150"/>
      <c r="Y45" s="150"/>
      <c r="Z45" s="144"/>
      <c r="AA45" s="145"/>
    </row>
    <row r="46" spans="1:27" ht="15" customHeight="1" x14ac:dyDescent="0.3">
      <c r="A46" s="32"/>
      <c r="B46" s="52"/>
      <c r="C46" s="146" t="s">
        <v>53</v>
      </c>
      <c r="D46" s="146"/>
      <c r="E46" s="146"/>
      <c r="F46" s="146"/>
      <c r="G46" s="146"/>
      <c r="H46" s="146"/>
      <c r="I46" s="147"/>
      <c r="J46" s="148"/>
      <c r="K46" s="148"/>
      <c r="L46" s="148"/>
      <c r="M46" s="143"/>
      <c r="N46" s="143"/>
      <c r="O46" s="144"/>
      <c r="P46" s="150"/>
      <c r="Q46" s="150"/>
      <c r="R46" s="150"/>
      <c r="S46" s="150"/>
      <c r="T46" s="150"/>
      <c r="U46" s="150"/>
      <c r="V46" s="150"/>
      <c r="W46" s="150"/>
      <c r="X46" s="150"/>
      <c r="Y46" s="150"/>
      <c r="Z46" s="144"/>
      <c r="AA46" s="145"/>
    </row>
    <row r="47" spans="1:27" ht="15" customHeight="1" x14ac:dyDescent="0.3">
      <c r="A47" s="32"/>
      <c r="B47" s="52"/>
      <c r="C47" s="151" t="s">
        <v>49</v>
      </c>
      <c r="D47" s="151"/>
      <c r="E47" s="151"/>
      <c r="F47" s="151"/>
      <c r="G47" s="151"/>
      <c r="H47" s="151"/>
      <c r="I47" s="152"/>
      <c r="J47" s="148"/>
      <c r="K47" s="148"/>
      <c r="L47" s="148"/>
      <c r="M47" s="143"/>
      <c r="N47" s="143"/>
      <c r="O47" s="144"/>
      <c r="P47" s="150"/>
      <c r="Q47" s="150"/>
      <c r="R47" s="150"/>
      <c r="S47" s="150"/>
      <c r="T47" s="150"/>
      <c r="U47" s="150"/>
      <c r="V47" s="150"/>
      <c r="W47" s="150"/>
      <c r="X47" s="150"/>
      <c r="Y47" s="150"/>
      <c r="Z47" s="144"/>
      <c r="AA47" s="145"/>
    </row>
    <row r="48" spans="1:27" ht="15" customHeight="1" x14ac:dyDescent="0.3">
      <c r="A48" s="32"/>
      <c r="B48" s="52"/>
      <c r="C48" s="151" t="s">
        <v>48</v>
      </c>
      <c r="D48" s="151"/>
      <c r="E48" s="151"/>
      <c r="F48" s="151"/>
      <c r="G48" s="151"/>
      <c r="H48" s="151"/>
      <c r="I48" s="152"/>
      <c r="J48" s="148"/>
      <c r="K48" s="148"/>
      <c r="L48" s="148"/>
      <c r="M48" s="143"/>
      <c r="N48" s="143"/>
      <c r="O48" s="144"/>
      <c r="P48" s="150"/>
      <c r="Q48" s="150"/>
      <c r="R48" s="150"/>
      <c r="S48" s="150"/>
      <c r="T48" s="150"/>
      <c r="U48" s="150"/>
      <c r="V48" s="150"/>
      <c r="W48" s="150"/>
      <c r="X48" s="150"/>
      <c r="Y48" s="150"/>
      <c r="Z48" s="144"/>
      <c r="AA48" s="145"/>
    </row>
    <row r="49" spans="1:27" ht="4.95" customHeight="1" x14ac:dyDescent="0.3">
      <c r="A49" s="32"/>
      <c r="B49" s="52"/>
      <c r="C49" s="151"/>
      <c r="D49" s="151"/>
      <c r="E49" s="151"/>
      <c r="F49" s="151"/>
      <c r="G49" s="151"/>
      <c r="H49" s="151"/>
      <c r="I49" s="152"/>
      <c r="J49" s="148"/>
      <c r="K49" s="148"/>
      <c r="L49" s="148"/>
      <c r="M49" s="143"/>
      <c r="N49" s="143"/>
      <c r="O49" s="144"/>
      <c r="P49" s="149"/>
      <c r="Q49" s="149"/>
      <c r="R49" s="150"/>
      <c r="S49" s="150"/>
      <c r="T49" s="150"/>
      <c r="U49" s="150"/>
      <c r="V49" s="150"/>
      <c r="W49" s="150"/>
      <c r="X49" s="150"/>
      <c r="Y49" s="150"/>
      <c r="Z49" s="144"/>
      <c r="AA49" s="145"/>
    </row>
    <row r="50" spans="1:27" ht="4.95" customHeight="1" x14ac:dyDescent="0.3">
      <c r="A50" s="32"/>
      <c r="B50" s="52"/>
      <c r="C50" s="151"/>
      <c r="D50" s="151"/>
      <c r="E50" s="151"/>
      <c r="F50" s="151"/>
      <c r="G50" s="151"/>
      <c r="H50" s="151"/>
      <c r="I50" s="152"/>
      <c r="J50" s="148"/>
      <c r="K50" s="148"/>
      <c r="L50" s="148"/>
      <c r="M50" s="143"/>
      <c r="N50" s="143"/>
      <c r="O50" s="153"/>
      <c r="P50" s="148"/>
      <c r="Q50" s="150"/>
      <c r="R50" s="150"/>
      <c r="S50" s="150"/>
      <c r="T50" s="150"/>
      <c r="U50" s="150"/>
      <c r="V50" s="150"/>
      <c r="W50" s="150"/>
      <c r="X50" s="150"/>
      <c r="Y50" s="150"/>
      <c r="Z50" s="153"/>
      <c r="AA50" s="145"/>
    </row>
    <row r="51" spans="1:27" ht="4.95" customHeight="1" x14ac:dyDescent="0.3">
      <c r="A51" s="32"/>
      <c r="B51" s="52"/>
      <c r="C51" s="151"/>
      <c r="D51" s="151"/>
      <c r="E51" s="151"/>
      <c r="F51" s="151"/>
      <c r="G51" s="151"/>
      <c r="H51" s="151"/>
      <c r="I51" s="152"/>
      <c r="J51" s="148"/>
      <c r="K51" s="148"/>
      <c r="L51" s="148"/>
      <c r="M51" s="143"/>
      <c r="N51" s="143"/>
      <c r="O51" s="153"/>
      <c r="P51" s="148"/>
      <c r="Q51" s="150"/>
      <c r="R51" s="150"/>
      <c r="S51" s="150"/>
      <c r="T51" s="150"/>
      <c r="U51" s="150"/>
      <c r="V51" s="150"/>
      <c r="W51" s="150"/>
      <c r="X51" s="150"/>
      <c r="Y51" s="150"/>
      <c r="Z51" s="153"/>
      <c r="AA51" s="145"/>
    </row>
    <row r="52" spans="1:27" ht="15" customHeight="1" x14ac:dyDescent="0.3">
      <c r="A52" s="32"/>
      <c r="B52" s="52"/>
      <c r="C52" s="151"/>
      <c r="D52" s="151"/>
      <c r="E52" s="151"/>
      <c r="F52" s="151"/>
      <c r="G52" s="151"/>
      <c r="H52" s="151"/>
      <c r="I52" s="152"/>
      <c r="J52" s="148"/>
      <c r="K52" s="148"/>
      <c r="L52" s="148"/>
      <c r="M52" s="143"/>
      <c r="N52" s="153"/>
      <c r="O52" s="153"/>
      <c r="P52" s="148"/>
      <c r="Q52" s="150"/>
      <c r="R52" s="150"/>
      <c r="S52" s="150"/>
      <c r="T52" s="150"/>
      <c r="U52" s="150"/>
      <c r="V52" s="150"/>
      <c r="W52" s="150"/>
      <c r="X52" s="150"/>
      <c r="Y52" s="150"/>
      <c r="Z52" s="153"/>
      <c r="AA52" s="154"/>
    </row>
    <row r="53" spans="1:27" ht="15" customHeight="1" x14ac:dyDescent="0.3">
      <c r="A53" s="32"/>
      <c r="B53" s="52"/>
      <c r="C53" s="148"/>
      <c r="D53" s="148"/>
      <c r="E53" s="148"/>
      <c r="F53" s="148"/>
      <c r="G53" s="148"/>
      <c r="H53" s="148"/>
      <c r="I53" s="155"/>
      <c r="J53" s="156"/>
      <c r="K53" s="156"/>
      <c r="L53" s="156"/>
      <c r="M53" s="143"/>
      <c r="N53" s="153"/>
      <c r="O53" s="153"/>
      <c r="P53" s="148"/>
      <c r="Q53" s="150"/>
      <c r="R53" s="150"/>
      <c r="S53" s="150"/>
      <c r="T53" s="150"/>
      <c r="U53" s="150"/>
      <c r="V53" s="150"/>
      <c r="W53" s="150"/>
      <c r="X53" s="150"/>
      <c r="Y53" s="150"/>
      <c r="Z53" s="153"/>
      <c r="AA53" s="154"/>
    </row>
    <row r="54" spans="1:27" ht="15" customHeight="1" x14ac:dyDescent="0.3">
      <c r="A54" s="32"/>
      <c r="B54" s="52"/>
      <c r="C54" s="157" t="s">
        <v>61</v>
      </c>
      <c r="D54" s="157"/>
      <c r="E54" s="157"/>
      <c r="F54" s="157"/>
      <c r="G54" s="157"/>
      <c r="H54" s="157"/>
      <c r="I54" s="158"/>
      <c r="J54" s="150"/>
      <c r="K54" s="150"/>
      <c r="L54" s="150"/>
      <c r="M54" s="143"/>
      <c r="N54" s="153"/>
      <c r="O54" s="153"/>
      <c r="P54" s="148"/>
      <c r="Q54" s="150"/>
      <c r="R54" s="150"/>
      <c r="S54" s="150"/>
      <c r="T54" s="150"/>
      <c r="U54" s="150"/>
      <c r="V54" s="150"/>
      <c r="W54" s="150"/>
      <c r="X54" s="150"/>
      <c r="Y54" s="150"/>
      <c r="Z54" s="153"/>
      <c r="AA54" s="154"/>
    </row>
    <row r="55" spans="1:27" ht="4.95" customHeight="1" x14ac:dyDescent="0.3">
      <c r="A55" s="32"/>
      <c r="B55" s="52"/>
      <c r="C55" s="157"/>
      <c r="D55" s="157"/>
      <c r="E55" s="157"/>
      <c r="F55" s="157"/>
      <c r="G55" s="157"/>
      <c r="H55" s="157"/>
      <c r="I55" s="158"/>
      <c r="J55" s="150"/>
      <c r="K55" s="150"/>
      <c r="L55" s="150"/>
      <c r="M55" s="143"/>
      <c r="N55" s="153"/>
      <c r="O55" s="153"/>
      <c r="P55" s="153"/>
      <c r="Q55" s="153"/>
      <c r="R55" s="153"/>
      <c r="S55" s="153"/>
      <c r="T55" s="153"/>
      <c r="U55" s="153"/>
      <c r="V55" s="153"/>
      <c r="W55" s="153"/>
      <c r="X55" s="153"/>
      <c r="Y55" s="153"/>
      <c r="Z55" s="153"/>
      <c r="AA55" s="154"/>
    </row>
    <row r="56" spans="1:27" ht="4.95" customHeight="1" x14ac:dyDescent="0.3">
      <c r="A56" s="32"/>
      <c r="B56" s="52"/>
      <c r="C56" s="157"/>
      <c r="D56" s="157"/>
      <c r="E56" s="157"/>
      <c r="F56" s="157"/>
      <c r="G56" s="157"/>
      <c r="H56" s="157"/>
      <c r="I56" s="158"/>
      <c r="J56" s="150"/>
      <c r="K56" s="150"/>
      <c r="L56" s="150"/>
      <c r="M56" s="143"/>
      <c r="N56" s="143"/>
      <c r="O56" s="153"/>
      <c r="P56" s="153"/>
      <c r="Q56" s="153"/>
      <c r="R56" s="153"/>
      <c r="S56" s="153"/>
      <c r="T56" s="153"/>
      <c r="U56" s="153"/>
      <c r="V56" s="153"/>
      <c r="W56" s="153"/>
      <c r="X56" s="153"/>
      <c r="Y56" s="153"/>
      <c r="Z56" s="153"/>
      <c r="AA56" s="159"/>
    </row>
    <row r="57" spans="1:27" ht="4.95" customHeight="1" x14ac:dyDescent="0.3">
      <c r="A57" s="32"/>
      <c r="B57" s="52"/>
      <c r="C57" s="157"/>
      <c r="D57" s="157"/>
      <c r="E57" s="157"/>
      <c r="F57" s="157"/>
      <c r="G57" s="157"/>
      <c r="H57" s="157"/>
      <c r="I57" s="158"/>
      <c r="J57" s="150"/>
      <c r="K57" s="150"/>
      <c r="L57" s="150"/>
      <c r="M57" s="143"/>
      <c r="N57" s="143"/>
      <c r="O57" s="143"/>
      <c r="P57" s="160"/>
      <c r="Q57" s="161"/>
      <c r="R57" s="161"/>
      <c r="S57" s="161"/>
      <c r="T57" s="161"/>
      <c r="U57" s="161"/>
      <c r="V57" s="161"/>
      <c r="W57" s="161"/>
      <c r="X57" s="161"/>
      <c r="Y57" s="161"/>
      <c r="Z57" s="161"/>
      <c r="AA57" s="142"/>
    </row>
    <row r="58" spans="1:27" ht="15" customHeight="1" x14ac:dyDescent="0.3">
      <c r="A58" s="32"/>
      <c r="B58" s="52"/>
      <c r="C58" s="157" t="s">
        <v>54</v>
      </c>
      <c r="D58" s="157"/>
      <c r="E58" s="157"/>
      <c r="F58" s="157"/>
      <c r="G58" s="157"/>
      <c r="H58" s="157"/>
      <c r="I58" s="158"/>
      <c r="J58" s="150"/>
      <c r="K58" s="150"/>
      <c r="L58" s="150"/>
      <c r="M58" s="143"/>
      <c r="N58" s="143"/>
      <c r="O58" s="143"/>
      <c r="P58" s="162"/>
      <c r="Q58" s="162"/>
      <c r="R58" s="162"/>
      <c r="S58" s="162"/>
      <c r="T58" s="162"/>
      <c r="U58" s="162"/>
      <c r="V58" s="162"/>
      <c r="W58" s="162"/>
      <c r="X58" s="162"/>
      <c r="Y58" s="162"/>
      <c r="Z58" s="163"/>
      <c r="AA58" s="142"/>
    </row>
    <row r="59" spans="1:27" ht="15" customHeight="1" x14ac:dyDescent="0.3">
      <c r="A59" s="32"/>
      <c r="B59" s="52"/>
      <c r="C59" s="151" t="s">
        <v>49</v>
      </c>
      <c r="D59" s="151"/>
      <c r="E59" s="151"/>
      <c r="F59" s="151"/>
      <c r="G59" s="151"/>
      <c r="H59" s="151"/>
      <c r="I59" s="152"/>
      <c r="J59" s="150"/>
      <c r="K59" s="150"/>
      <c r="L59" s="150"/>
      <c r="M59" s="143"/>
      <c r="N59" s="143"/>
      <c r="O59" s="143"/>
      <c r="P59" s="160"/>
      <c r="Q59" s="161"/>
      <c r="R59" s="161"/>
      <c r="S59" s="161"/>
      <c r="T59" s="161"/>
      <c r="U59" s="161"/>
      <c r="V59" s="161"/>
      <c r="W59" s="161"/>
      <c r="X59" s="161"/>
      <c r="Y59" s="161"/>
      <c r="Z59" s="161"/>
      <c r="AA59" s="142"/>
    </row>
    <row r="60" spans="1:27" ht="15" customHeight="1" x14ac:dyDescent="0.3">
      <c r="A60" s="32"/>
      <c r="B60" s="52"/>
      <c r="C60" s="164" t="s">
        <v>55</v>
      </c>
      <c r="D60" s="164"/>
      <c r="E60" s="164"/>
      <c r="F60" s="164"/>
      <c r="G60" s="164"/>
      <c r="H60" s="164"/>
      <c r="I60" s="165"/>
      <c r="J60" s="150"/>
      <c r="K60" s="150"/>
      <c r="L60" s="150"/>
      <c r="M60" s="143"/>
      <c r="N60" s="143"/>
      <c r="O60" s="143"/>
      <c r="P60" s="160"/>
      <c r="Q60" s="161"/>
      <c r="R60" s="161"/>
      <c r="S60" s="161"/>
      <c r="T60" s="161"/>
      <c r="U60" s="161"/>
      <c r="V60" s="161"/>
      <c r="W60" s="161"/>
      <c r="X60" s="161"/>
      <c r="Y60" s="161"/>
      <c r="Z60" s="161"/>
      <c r="AA60" s="142"/>
    </row>
    <row r="61" spans="1:27" ht="14.4" customHeight="1" x14ac:dyDescent="0.3">
      <c r="A61" s="32"/>
      <c r="B61" s="52"/>
      <c r="C61" s="164"/>
      <c r="D61" s="164"/>
      <c r="E61" s="164"/>
      <c r="F61" s="164"/>
      <c r="G61" s="164"/>
      <c r="H61" s="164"/>
      <c r="I61" s="165"/>
      <c r="J61" s="150"/>
      <c r="K61" s="150"/>
      <c r="L61" s="150"/>
      <c r="M61" s="143"/>
      <c r="N61" s="143"/>
      <c r="O61" s="143"/>
      <c r="P61" s="160"/>
      <c r="Q61" s="162"/>
      <c r="R61" s="162"/>
      <c r="S61" s="122"/>
      <c r="T61" s="122"/>
      <c r="U61" s="122"/>
      <c r="V61" s="122"/>
      <c r="W61" s="122"/>
      <c r="X61" s="122"/>
      <c r="Y61" s="122"/>
      <c r="Z61" s="122"/>
      <c r="AA61" s="142"/>
    </row>
    <row r="62" spans="1:27" ht="14.4" customHeight="1" x14ac:dyDescent="0.3">
      <c r="A62" s="32"/>
      <c r="B62" s="52"/>
      <c r="C62" s="157" t="s">
        <v>56</v>
      </c>
      <c r="D62" s="157"/>
      <c r="E62" s="157"/>
      <c r="F62" s="157"/>
      <c r="G62" s="157"/>
      <c r="H62" s="157"/>
      <c r="I62" s="158"/>
      <c r="J62" s="166"/>
      <c r="K62" s="166"/>
      <c r="L62" s="166"/>
      <c r="M62" s="143"/>
      <c r="N62" s="143"/>
      <c r="O62" s="143"/>
      <c r="P62" s="160"/>
      <c r="Q62" s="162"/>
      <c r="R62" s="162"/>
      <c r="S62" s="122"/>
      <c r="T62" s="122"/>
      <c r="U62" s="122"/>
      <c r="V62" s="122"/>
      <c r="W62" s="122"/>
      <c r="X62" s="122"/>
      <c r="Y62" s="122"/>
      <c r="Z62" s="122"/>
      <c r="AA62" s="142"/>
    </row>
    <row r="63" spans="1:27" ht="14.4" customHeight="1" x14ac:dyDescent="0.3">
      <c r="A63" s="32"/>
      <c r="B63" s="52"/>
      <c r="C63" s="157"/>
      <c r="D63" s="157"/>
      <c r="E63" s="157"/>
      <c r="F63" s="157"/>
      <c r="G63" s="157"/>
      <c r="H63" s="157"/>
      <c r="I63" s="158"/>
      <c r="J63" s="150"/>
      <c r="K63" s="150"/>
      <c r="L63" s="150"/>
      <c r="M63" s="143"/>
      <c r="N63" s="143"/>
      <c r="O63" s="143"/>
      <c r="P63" s="160"/>
      <c r="Q63" s="162"/>
      <c r="R63" s="162"/>
      <c r="S63" s="122"/>
      <c r="T63" s="122"/>
      <c r="U63" s="122"/>
      <c r="V63" s="122"/>
      <c r="W63" s="122"/>
      <c r="X63" s="122"/>
      <c r="Y63" s="122"/>
      <c r="Z63" s="122"/>
      <c r="AA63" s="142"/>
    </row>
    <row r="64" spans="1:27" ht="4.05" customHeight="1" x14ac:dyDescent="0.3">
      <c r="A64" s="32"/>
      <c r="B64" s="70"/>
      <c r="C64" s="71"/>
      <c r="D64" s="71"/>
      <c r="E64" s="71"/>
      <c r="F64" s="71"/>
      <c r="G64" s="71"/>
      <c r="H64" s="71"/>
      <c r="I64" s="72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3"/>
    </row>
    <row r="65" spans="2:27" ht="4.05" customHeight="1" x14ac:dyDescent="0.3">
      <c r="B65" s="133"/>
      <c r="C65" s="134"/>
      <c r="D65" s="134"/>
      <c r="E65" s="134"/>
      <c r="F65" s="134"/>
      <c r="G65" s="134"/>
      <c r="H65" s="134"/>
      <c r="I65" s="134"/>
      <c r="J65" s="134"/>
      <c r="K65" s="134"/>
      <c r="L65" s="134"/>
      <c r="M65" s="134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56"/>
    </row>
    <row r="66" spans="2:27" ht="14.4" customHeight="1" x14ac:dyDescent="0.3">
      <c r="B66" s="52"/>
      <c r="C66" s="32"/>
      <c r="D66" s="167" t="s">
        <v>47</v>
      </c>
      <c r="E66" s="167"/>
      <c r="F66" s="167"/>
      <c r="G66" s="167"/>
      <c r="H66" s="167"/>
      <c r="I66" s="167"/>
      <c r="J66" s="167"/>
      <c r="K66" s="167"/>
      <c r="L66" s="167"/>
      <c r="M66" s="168" t="s">
        <v>24</v>
      </c>
      <c r="N66" s="168"/>
      <c r="O66" s="168"/>
      <c r="P66" s="168"/>
      <c r="Q66" s="168"/>
      <c r="R66" s="168"/>
      <c r="S66" s="168"/>
      <c r="T66" s="168"/>
      <c r="U66" s="168"/>
      <c r="V66" s="168"/>
      <c r="W66" s="168"/>
      <c r="X66" s="168"/>
      <c r="Y66" s="168"/>
      <c r="Z66" s="168"/>
      <c r="AA66" s="56"/>
    </row>
    <row r="67" spans="2:27" x14ac:dyDescent="0.3">
      <c r="B67" s="52"/>
      <c r="C67" s="32"/>
      <c r="D67" s="167" t="s">
        <v>10</v>
      </c>
      <c r="E67" s="167"/>
      <c r="F67" s="167"/>
      <c r="G67" s="167"/>
      <c r="H67" s="169"/>
      <c r="I67" s="167" t="s">
        <v>11</v>
      </c>
      <c r="J67" s="167"/>
      <c r="K67" s="167"/>
      <c r="L67" s="167"/>
      <c r="M67" s="168"/>
      <c r="N67" s="168"/>
      <c r="O67" s="168"/>
      <c r="P67" s="168"/>
      <c r="Q67" s="168"/>
      <c r="R67" s="168"/>
      <c r="S67" s="168"/>
      <c r="T67" s="168"/>
      <c r="U67" s="168"/>
      <c r="V67" s="168"/>
      <c r="W67" s="168"/>
      <c r="X67" s="168"/>
      <c r="Y67" s="168"/>
      <c r="Z67" s="168"/>
      <c r="AA67" s="56"/>
    </row>
    <row r="68" spans="2:27" ht="15" thickBot="1" x14ac:dyDescent="0.35">
      <c r="B68" s="170"/>
      <c r="C68" s="171"/>
      <c r="D68" s="172" t="s">
        <v>12</v>
      </c>
      <c r="E68" s="172"/>
      <c r="F68" s="172"/>
      <c r="G68" s="172"/>
      <c r="H68" s="173"/>
      <c r="I68" s="172" t="s">
        <v>13</v>
      </c>
      <c r="J68" s="172"/>
      <c r="K68" s="172"/>
      <c r="L68" s="172"/>
      <c r="M68" s="171"/>
      <c r="N68" s="174" t="s">
        <v>15</v>
      </c>
      <c r="O68" s="174"/>
      <c r="P68" s="174"/>
      <c r="Q68" s="174"/>
      <c r="R68" s="174"/>
      <c r="S68" s="174"/>
      <c r="T68" s="174"/>
      <c r="U68" s="175">
        <f ca="1">NOW()</f>
        <v>43523.677580671298</v>
      </c>
      <c r="V68" s="175"/>
      <c r="W68" s="175"/>
      <c r="X68" s="175"/>
      <c r="Y68" s="175"/>
      <c r="Z68" s="176"/>
      <c r="AA68" s="177"/>
    </row>
    <row r="69" spans="2:27" ht="1.95" customHeight="1" x14ac:dyDescent="0.3"/>
  </sheetData>
  <sheetProtection algorithmName="SHA-512" hashValue="7u+9ntgdRHq0ah/BweQkf4+vMCt3nx0NK1dNfo/LJuIzAMfW2zhkovCulUnSLdZS9cFz4nZiUhCMOv4jOAOD0Q==" saltValue="acbCFTHHqbjryehIc9YliQ==" spinCount="100000" sheet="1" objects="1" scenarios="1"/>
  <protectedRanges>
    <protectedRange sqref="I13" name="Oblast1"/>
  </protectedRanges>
  <mergeCells count="57">
    <mergeCell ref="T24:T27"/>
    <mergeCell ref="U24:U27"/>
    <mergeCell ref="V24:X27"/>
    <mergeCell ref="Y24:Y27"/>
    <mergeCell ref="D28:Y28"/>
    <mergeCell ref="D24:F27"/>
    <mergeCell ref="G24:H27"/>
    <mergeCell ref="I26:I27"/>
    <mergeCell ref="K24:L27"/>
    <mergeCell ref="M24:O27"/>
    <mergeCell ref="K22:L23"/>
    <mergeCell ref="I23:J23"/>
    <mergeCell ref="P24:P27"/>
    <mergeCell ref="Q24:Q27"/>
    <mergeCell ref="R24:S27"/>
    <mergeCell ref="M22:P23"/>
    <mergeCell ref="B3:U5"/>
    <mergeCell ref="Q22:T23"/>
    <mergeCell ref="U22:Y23"/>
    <mergeCell ref="W5:Z5"/>
    <mergeCell ref="W3:Z3"/>
    <mergeCell ref="C19:Z20"/>
    <mergeCell ref="K13:L13"/>
    <mergeCell ref="I22:J22"/>
    <mergeCell ref="P17:Y17"/>
    <mergeCell ref="I13:J13"/>
    <mergeCell ref="K16:L17"/>
    <mergeCell ref="I16:J17"/>
    <mergeCell ref="H16:H17"/>
    <mergeCell ref="D16:G17"/>
    <mergeCell ref="D12:G13"/>
    <mergeCell ref="I12:J12"/>
    <mergeCell ref="N68:T68"/>
    <mergeCell ref="I68:L68"/>
    <mergeCell ref="D67:G67"/>
    <mergeCell ref="M66:Z67"/>
    <mergeCell ref="U68:Y68"/>
    <mergeCell ref="D68:G68"/>
    <mergeCell ref="I67:L67"/>
    <mergeCell ref="D66:L66"/>
    <mergeCell ref="D9:L11"/>
    <mergeCell ref="D14:G15"/>
    <mergeCell ref="H14:H15"/>
    <mergeCell ref="I14:J15"/>
    <mergeCell ref="K14:L15"/>
    <mergeCell ref="K12:L12"/>
    <mergeCell ref="H12:H13"/>
    <mergeCell ref="C60:I61"/>
    <mergeCell ref="C62:I63"/>
    <mergeCell ref="C42:I42"/>
    <mergeCell ref="C59:I59"/>
    <mergeCell ref="C47:I47"/>
    <mergeCell ref="C44:I45"/>
    <mergeCell ref="C46:I46"/>
    <mergeCell ref="C48:I52"/>
    <mergeCell ref="C58:I58"/>
    <mergeCell ref="C54:I57"/>
  </mergeCells>
  <phoneticPr fontId="5" type="noConversion"/>
  <printOptions horizontalCentered="1" verticalCentered="1"/>
  <pageMargins left="0.19685039370078741" right="0.19685039370078741" top="0.19685039370078741" bottom="0.19685039370078741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15297-FC62-4AC6-8693-727407DF7B76}">
  <dimension ref="A1:J14"/>
  <sheetViews>
    <sheetView workbookViewId="0">
      <selection activeCell="K21" sqref="K21"/>
    </sheetView>
  </sheetViews>
  <sheetFormatPr defaultRowHeight="14.4" x14ac:dyDescent="0.3"/>
  <sheetData>
    <row r="1" spans="1:10" ht="15" thickBot="1" x14ac:dyDescent="0.35">
      <c r="A1" s="2" t="s">
        <v>0</v>
      </c>
      <c r="B1" s="3">
        <f>vystup!I12</f>
        <v>2E-3</v>
      </c>
      <c r="C1" s="4" t="s">
        <v>3</v>
      </c>
      <c r="F1" s="14"/>
      <c r="G1" s="1"/>
      <c r="H1" s="1"/>
    </row>
    <row r="2" spans="1:10" ht="16.8" thickBot="1" x14ac:dyDescent="0.35">
      <c r="A2" s="5" t="s">
        <v>1</v>
      </c>
      <c r="B2" s="6">
        <f>vystup!I16</f>
        <v>1.4E-2</v>
      </c>
      <c r="C2" s="7" t="s">
        <v>3</v>
      </c>
      <c r="F2" s="15" t="s">
        <v>2</v>
      </c>
      <c r="G2" s="16">
        <f>vystup!I14</f>
        <v>1000</v>
      </c>
      <c r="H2" s="17" t="s">
        <v>5</v>
      </c>
    </row>
    <row r="5" spans="1:10" ht="15" thickBot="1" x14ac:dyDescent="0.35"/>
    <row r="6" spans="1:10" x14ac:dyDescent="0.3">
      <c r="A6" s="22" t="s">
        <v>40</v>
      </c>
      <c r="B6" s="23"/>
      <c r="C6" s="24"/>
      <c r="D6" s="8" t="s">
        <v>31</v>
      </c>
      <c r="E6" s="8" t="s">
        <v>32</v>
      </c>
      <c r="F6" s="8" t="s">
        <v>33</v>
      </c>
      <c r="G6" s="8" t="s">
        <v>34</v>
      </c>
      <c r="H6" s="8" t="s">
        <v>35</v>
      </c>
      <c r="I6" s="8" t="s">
        <v>36</v>
      </c>
      <c r="J6" s="8" t="s">
        <v>36</v>
      </c>
    </row>
    <row r="7" spans="1:10" ht="16.8" thickBot="1" x14ac:dyDescent="0.35">
      <c r="A7" s="25"/>
      <c r="B7" s="26"/>
      <c r="C7" s="27"/>
      <c r="D7" s="9" t="s">
        <v>37</v>
      </c>
      <c r="E7" s="9" t="s">
        <v>30</v>
      </c>
      <c r="F7" s="9" t="s">
        <v>30</v>
      </c>
      <c r="G7" s="9" t="s">
        <v>38</v>
      </c>
      <c r="H7" s="9" t="s">
        <v>4</v>
      </c>
      <c r="I7" s="9" t="s">
        <v>39</v>
      </c>
      <c r="J7" s="18" t="s">
        <v>51</v>
      </c>
    </row>
    <row r="8" spans="1:10" x14ac:dyDescent="0.3">
      <c r="A8" s="28" t="s">
        <v>41</v>
      </c>
      <c r="B8" s="29"/>
      <c r="C8" s="30"/>
      <c r="D8" s="12">
        <v>2.3E-3</v>
      </c>
      <c r="E8" s="10">
        <v>0.17599999999999999</v>
      </c>
      <c r="F8" s="10">
        <f>D8/E8</f>
        <v>1.3068181818181819E-2</v>
      </c>
      <c r="G8" s="10">
        <f t="shared" ref="G8:G14" si="0">(1/$B$2)*(F8^(1/6))</f>
        <v>34.666326711161283</v>
      </c>
      <c r="H8" s="10">
        <f t="shared" ref="H8:H14" si="1">G8*(F8*$B$1)^0.5</f>
        <v>0.17722721284424439</v>
      </c>
      <c r="I8" s="12">
        <f>H8*D8</f>
        <v>4.076225895417621E-4</v>
      </c>
      <c r="J8" s="3">
        <f>I8*1000</f>
        <v>0.40762258954176211</v>
      </c>
    </row>
    <row r="9" spans="1:10" x14ac:dyDescent="0.3">
      <c r="A9" s="19" t="s">
        <v>42</v>
      </c>
      <c r="B9" s="20"/>
      <c r="C9" s="21"/>
      <c r="D9" s="13">
        <v>2.9899999999999999E-2</v>
      </c>
      <c r="E9" s="11">
        <v>0.61499999999999999</v>
      </c>
      <c r="F9" s="11">
        <f t="shared" ref="F9:F14" si="2">D9/E9</f>
        <v>4.8617886178861786E-2</v>
      </c>
      <c r="G9" s="11">
        <f t="shared" si="0"/>
        <v>43.152369026026122</v>
      </c>
      <c r="H9" s="11">
        <f t="shared" si="1"/>
        <v>0.4255177463515995</v>
      </c>
      <c r="I9" s="13">
        <f t="shared" ref="I9:I14" si="3">H9*D9</f>
        <v>1.2722980615912824E-2</v>
      </c>
      <c r="J9" s="3">
        <f t="shared" ref="J9:J14" si="4">I9*1000</f>
        <v>12.722980615912824</v>
      </c>
    </row>
    <row r="10" spans="1:10" x14ac:dyDescent="0.3">
      <c r="A10" s="19" t="s">
        <v>43</v>
      </c>
      <c r="B10" s="20"/>
      <c r="C10" s="21"/>
      <c r="D10" s="13">
        <v>6.8199999999999997E-2</v>
      </c>
      <c r="E10" s="11">
        <v>0.70099999999999996</v>
      </c>
      <c r="F10" s="11">
        <f t="shared" si="2"/>
        <v>9.7289586305278175E-2</v>
      </c>
      <c r="G10" s="11">
        <f t="shared" si="0"/>
        <v>48.441363297644479</v>
      </c>
      <c r="H10" s="11">
        <f t="shared" si="1"/>
        <v>0.67571651461816173</v>
      </c>
      <c r="I10" s="13">
        <f>H10*D10</f>
        <v>4.6083866296958625E-2</v>
      </c>
      <c r="J10" s="3">
        <f t="shared" si="4"/>
        <v>46.083866296958625</v>
      </c>
    </row>
    <row r="11" spans="1:10" x14ac:dyDescent="0.3">
      <c r="A11" s="19" t="s">
        <v>44</v>
      </c>
      <c r="B11" s="20"/>
      <c r="C11" s="21"/>
      <c r="D11" s="13">
        <v>0.1104</v>
      </c>
      <c r="E11" s="11">
        <v>0.91700000000000004</v>
      </c>
      <c r="F11" s="11">
        <f t="shared" si="2"/>
        <v>0.12039258451472191</v>
      </c>
      <c r="G11" s="11">
        <f t="shared" si="0"/>
        <v>50.192472217741368</v>
      </c>
      <c r="H11" s="11">
        <f t="shared" si="1"/>
        <v>0.77884933597067985</v>
      </c>
      <c r="I11" s="13">
        <f t="shared" si="3"/>
        <v>8.5984966691163053E-2</v>
      </c>
      <c r="J11" s="3">
        <f t="shared" si="4"/>
        <v>85.984966691163052</v>
      </c>
    </row>
    <row r="12" spans="1:10" x14ac:dyDescent="0.3">
      <c r="A12" s="19" t="s">
        <v>45</v>
      </c>
      <c r="B12" s="20"/>
      <c r="C12" s="21"/>
      <c r="D12" s="13">
        <v>0.1293</v>
      </c>
      <c r="E12" s="11">
        <v>1.131</v>
      </c>
      <c r="F12" s="11">
        <f t="shared" si="2"/>
        <v>0.1143236074270557</v>
      </c>
      <c r="G12" s="11">
        <f t="shared" si="0"/>
        <v>49.761632281472068</v>
      </c>
      <c r="H12" s="11">
        <f t="shared" si="1"/>
        <v>0.75244987685879827</v>
      </c>
      <c r="I12" s="13">
        <f t="shared" si="3"/>
        <v>9.7291769077842621E-2</v>
      </c>
      <c r="J12" s="3">
        <f t="shared" si="4"/>
        <v>97.291769077842616</v>
      </c>
    </row>
    <row r="13" spans="1:10" x14ac:dyDescent="0.3">
      <c r="A13" s="19" t="s">
        <v>46</v>
      </c>
      <c r="B13" s="20"/>
      <c r="C13" s="21"/>
      <c r="D13" s="13">
        <v>0.81889999999999996</v>
      </c>
      <c r="E13" s="11">
        <v>2.4489999999999998</v>
      </c>
      <c r="F13" s="11">
        <f t="shared" si="2"/>
        <v>0.33438138015516539</v>
      </c>
      <c r="G13" s="11">
        <f t="shared" si="0"/>
        <v>59.508496613740888</v>
      </c>
      <c r="H13" s="11">
        <f t="shared" si="1"/>
        <v>1.5389163702139395</v>
      </c>
      <c r="I13" s="13">
        <f t="shared" si="3"/>
        <v>1.2602186155681949</v>
      </c>
      <c r="J13" s="3">
        <f t="shared" si="4"/>
        <v>1260.218615568195</v>
      </c>
    </row>
    <row r="14" spans="1:10" x14ac:dyDescent="0.3">
      <c r="A14" s="19" t="s">
        <v>58</v>
      </c>
      <c r="B14" s="20"/>
      <c r="C14" s="21"/>
      <c r="D14" s="13">
        <v>7.2800000000000004E-2</v>
      </c>
      <c r="E14" s="11">
        <v>0.70399999999999996</v>
      </c>
      <c r="F14" s="11">
        <f t="shared" si="2"/>
        <v>0.10340909090909092</v>
      </c>
      <c r="G14" s="11">
        <f t="shared" si="0"/>
        <v>48.936369986955221</v>
      </c>
      <c r="H14" s="11">
        <f t="shared" si="1"/>
        <v>0.70376247927336266</v>
      </c>
      <c r="I14" s="13">
        <f t="shared" si="3"/>
        <v>5.1233908491100807E-2</v>
      </c>
      <c r="J14" s="3">
        <f t="shared" si="4"/>
        <v>51.233908491100806</v>
      </c>
    </row>
  </sheetData>
  <mergeCells count="8">
    <mergeCell ref="A14:C14"/>
    <mergeCell ref="A12:C12"/>
    <mergeCell ref="A13:C13"/>
    <mergeCell ref="A6:C7"/>
    <mergeCell ref="A8:C8"/>
    <mergeCell ref="A9:C9"/>
    <mergeCell ref="A10:C10"/>
    <mergeCell ref="A11:C1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vystup</vt:lpstr>
      <vt:lpstr>VÝPOČET</vt:lpstr>
      <vt:lpstr>vystup!Print_Area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Királ</dc:creator>
  <cp:lastModifiedBy>Schmieder M</cp:lastModifiedBy>
  <cp:lastPrinted>2019-02-27T06:04:04Z</cp:lastPrinted>
  <dcterms:created xsi:type="dcterms:W3CDTF">2013-09-24T17:31:42Z</dcterms:created>
  <dcterms:modified xsi:type="dcterms:W3CDTF">2019-02-27T15:16:23Z</dcterms:modified>
</cp:coreProperties>
</file>